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435" activeTab="4"/>
  </bookViews>
  <sheets>
    <sheet name="Cover " sheetId="16" r:id="rId1"/>
    <sheet name="IS" sheetId="12" r:id="rId2"/>
    <sheet name="BS" sheetId="13" r:id="rId3"/>
    <sheet name="CFS" sheetId="14" r:id="rId4"/>
    <sheet name="EQS" sheetId="1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'BS'!$A$1:$G$70</definedName>
    <definedName name="_xlnm.Print_Area" localSheetId="3">'CFS'!$A$1:$G$49</definedName>
    <definedName name="_xlnm.Print_Area" localSheetId="4">'EQS'!$A$1:$U$40</definedName>
    <definedName name="_xlnm.Print_Area" localSheetId="1">'IS'!$A$1:$H$43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'CFS'!$56:$65530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'CFS'!$A$1:$G$31</definedName>
    <definedName name="Z_2BD2C2C3_AF9C_11D6_9CEF_00D009775214_.wvu.Rows" localSheetId="3" hidden="1">'CFS'!$54:$65530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'CFS'!$56:$65530,'CFS'!#REF!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'EQS'!$A$1:$M$22</definedName>
    <definedName name="Z_9656BBF7_C4A3_41EC_B0C6_A21B380E3C2F_.wvu.Rows" localSheetId="3" hidden="1">'CFS'!$56:$65530,'CFS'!#REF!</definedName>
    <definedName name="_xlnm.Print_Titles" localSheetId="1">'IS'!$1:$2</definedName>
    <definedName name="_xlnm.Print_Titles" localSheetId="2">'BS'!$1:$3</definedName>
  </definedNames>
  <calcPr calcId="152511"/>
</workbook>
</file>

<file path=xl/sharedStrings.xml><?xml version="1.0" encoding="utf-8"?>
<sst xmlns="http://schemas.openxmlformats.org/spreadsheetml/2006/main" count="181" uniqueCount="140">
  <si>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</si>
  <si>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</si>
  <si>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</si>
  <si>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</si>
  <si>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</si>
  <si>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</si>
  <si>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</si>
  <si>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</si>
  <si>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</si>
  <si>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</si>
  <si>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</si>
  <si>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</si>
  <si>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</si>
  <si>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</si>
  <si>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</si>
  <si>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</si>
  <si>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</si>
  <si>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</si>
  <si>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</si>
  <si>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</si>
  <si>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</si>
  <si>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</si>
  <si>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</si>
  <si>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</si>
  <si>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</si>
  <si>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</si>
  <si>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</si>
  <si>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</si>
  <si>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</si>
  <si>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</si>
  <si>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</si>
  <si>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</si>
  <si>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</si>
  <si>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</si>
  <si>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</si>
  <si>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</si>
  <si>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</si>
  <si>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</si>
  <si>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</si>
  <si>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</si>
  <si>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</si>
  <si>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</si>
  <si>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</si>
  <si>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</si>
  <si>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</si>
  <si>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</si>
  <si>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</si>
  <si>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</si>
  <si>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</si>
  <si>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</si>
  <si>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</si>
  <si>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</si>
  <si>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</si>
  <si>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</si>
  <si>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</si>
  <si>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</si>
  <si>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</si>
  <si>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</si>
  <si>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</si>
  <si>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</si>
  <si>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</si>
  <si>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</si>
  <si>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</si>
  <si>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</si>
  <si>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Задължения към персонала при пенсиониране</t>
  </si>
  <si>
    <t xml:space="preserve">УниКредит Булбанк  АД </t>
  </si>
  <si>
    <t>Дългосрочни провизии</t>
  </si>
  <si>
    <t>Васил Живков Грънчаров</t>
  </si>
  <si>
    <t>Елена Гошева Георгиева</t>
  </si>
  <si>
    <t>Имоти, машини и оборудване</t>
  </si>
  <si>
    <t>гр. Димитровград</t>
  </si>
  <si>
    <t>Ц К Б АД</t>
  </si>
  <si>
    <t>ГРУПА НЕОХИМ</t>
  </si>
  <si>
    <t>Финансови приходи</t>
  </si>
  <si>
    <t>Финансови разходи</t>
  </si>
  <si>
    <t>Резерви</t>
  </si>
  <si>
    <t>Финансови (разходи)/приходи, нетно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</si>
  <si>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</si>
  <si>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</si>
  <si>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</si>
  <si>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</si>
  <si>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</si>
  <si>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</si>
  <si>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</si>
  <si>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</si>
  <si>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</si>
  <si>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</si>
  <si>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</si>
  <si>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</si>
  <si>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</si>
  <si>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</si>
  <si>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</si>
  <si>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</si>
  <si>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</si>
  <si>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</si>
  <si>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</si>
  <si>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</si>
  <si>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</si>
  <si>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</si>
  <si>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</si>
  <si>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</si>
  <si>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</si>
  <si>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</si>
  <si>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</si>
  <si>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</si>
  <si>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постъпления/(плащания), нетно</t>
  </si>
  <si>
    <t>Резерв от преизчисление на чуждестранни дейности</t>
  </si>
  <si>
    <t>Неразпределена печалба</t>
  </si>
  <si>
    <t>Натрупани печалби/    (загуби)</t>
  </si>
  <si>
    <t xml:space="preserve">Зърнени храни България АД  </t>
  </si>
  <si>
    <t>Последващи оценки на задължение по пенсионни планове с дефинирани доходи</t>
  </si>
  <si>
    <t>Правителствени финансирания</t>
  </si>
  <si>
    <t>Елена Симеонова Шопова</t>
  </si>
  <si>
    <t>Хуберт Пухнер</t>
  </si>
  <si>
    <t>Изпълнителен директор:</t>
  </si>
  <si>
    <t>31 декември 2015</t>
  </si>
  <si>
    <t>Промени в собствения капитал за 2015 година</t>
  </si>
  <si>
    <t>Салдо на 31 декември 2015 година</t>
  </si>
  <si>
    <t>Нетни парични потоци (използвани в)/от финансова дейност</t>
  </si>
  <si>
    <t>Дългосрочни задължения към доставчици</t>
  </si>
  <si>
    <t>Прехвърляне към неразпределена печалба</t>
  </si>
  <si>
    <t>Тарунжеев Синг Пури</t>
  </si>
  <si>
    <t>към 31 март 2016 година</t>
  </si>
  <si>
    <t>Общ всеобхватен доход за периода</t>
  </si>
  <si>
    <t>31 март 2016</t>
  </si>
  <si>
    <t>Парични средства и парични еквиваленти на 31 март</t>
  </si>
  <si>
    <t>31 март 2015</t>
  </si>
  <si>
    <t xml:space="preserve">Салдо на 1 януари 2015 година </t>
  </si>
  <si>
    <t>Салдо на 31 март 2016 година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</si>
  <si>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</si>
  <si>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</si>
  <si>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</si>
  <si>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Общ всеобхватен доход за годината, в т.ч.</t>
  </si>
  <si>
    <t xml:space="preserve">            * нетна печалба за годината</t>
  </si>
  <si>
    <t xml:space="preserve">            * други компоненти на всеобхватния доход, нетно от данъци</t>
  </si>
  <si>
    <t xml:space="preserve">            * нетна печалба за периода</t>
  </si>
  <si>
    <t>Общ всеобхватен доход за периода, в т.ч.</t>
  </si>
  <si>
    <t>Нетни парични потоци от/(използвани в) оперативната дейност</t>
  </si>
  <si>
    <t xml:space="preserve">Нетно увеличение на паричните средства и паричните еквиваленти </t>
  </si>
  <si>
    <t>10, 11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</si>
</sst>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(&quot;€&quot;* #,##0.00_);_(&quot;€&quot;* \(#,##0.00\);_(&quot;€&quot;* &quot;-&quot;??_);_(@_)"/>
  </numFmts>
  <fonts count="47">
    <font>
      <sz val="10"/>
      <name val="Arial"/>
      <family val="2"/>
    </font>
    <font>
      <sz val="10"/>
      <name val="OpalB"/>
      <family val="2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6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</cellStyleXfs>
  <cellXfs count="280">
    <xf numFmtId="0" fontId="0" fillId="0" borderId="0" xfId="0"/>
    <xf numFmtId="0" fontId="5" fillId="0" borderId="0" xfId="24" applyFont="1" applyBorder="1" applyAlignment="1">
      <alignment vertical="center"/>
      <protection/>
    </xf>
    <xf numFmtId="0" fontId="7" fillId="0" borderId="10" xfId="24" applyFont="1" applyFill="1" applyBorder="1" applyAlignment="1">
      <alignment horizontal="left" vertical="center"/>
      <protection/>
    </xf>
    <xf numFmtId="0" fontId="6" fillId="0" borderId="0" xfId="31" applyFont="1" applyFill="1" applyBorder="1" applyAlignment="1">
      <alignment horizontal="center" vertical="center"/>
      <protection/>
    </xf>
    <xf numFmtId="0" fontId="6" fillId="0" borderId="0" xfId="31" applyFont="1" applyFill="1" applyAlignment="1">
      <alignment vertical="center"/>
      <protection/>
    </xf>
    <xf numFmtId="0" fontId="7" fillId="0" borderId="0" xfId="31" applyFont="1" applyFill="1" applyBorder="1" applyAlignment="1">
      <alignment horizontal="center" vertical="center"/>
      <protection/>
    </xf>
    <xf numFmtId="0" fontId="6" fillId="0" borderId="0" xfId="26" applyFont="1" applyFill="1" applyBorder="1" applyAlignment="1">
      <alignment vertical="center"/>
      <protection/>
    </xf>
    <xf numFmtId="49" fontId="8" fillId="0" borderId="0" xfId="27" applyNumberFormat="1" applyFont="1" applyFill="1" applyBorder="1" applyAlignment="1">
      <alignment horizontal="right" vertical="center"/>
      <protection/>
    </xf>
    <xf numFmtId="0" fontId="6" fillId="0" borderId="0" xfId="31" applyFont="1" applyFill="1" applyBorder="1" applyAlignment="1" quotePrefix="1">
      <alignment horizontal="center" vertical="center"/>
      <protection/>
    </xf>
    <xf numFmtId="0" fontId="6" fillId="0" borderId="0" xfId="26" applyFont="1" applyFill="1">
      <alignment/>
      <protection/>
    </xf>
    <xf numFmtId="0" fontId="6" fillId="0" borderId="0" xfId="26" applyFont="1" applyFill="1" applyBorder="1" applyAlignment="1">
      <alignment horizontal="center"/>
      <protection/>
    </xf>
    <xf numFmtId="164" fontId="6" fillId="0" borderId="0" xfId="26" applyNumberFormat="1" applyFont="1" applyFill="1" applyBorder="1">
      <alignment/>
      <protection/>
    </xf>
    <xf numFmtId="164" fontId="6" fillId="0" borderId="0" xfId="26" applyNumberFormat="1" applyFont="1" applyFill="1">
      <alignment/>
      <protection/>
    </xf>
    <xf numFmtId="164" fontId="6" fillId="0" borderId="0" xfId="26" applyNumberFormat="1" applyFont="1" applyFill="1" applyBorder="1" applyAlignment="1">
      <alignment horizontal="right"/>
      <protection/>
    </xf>
    <xf numFmtId="0" fontId="7" fillId="0" borderId="0" xfId="26" applyFont="1" applyFill="1" applyBorder="1" applyAlignment="1">
      <alignment horizontal="center"/>
      <protection/>
    </xf>
    <xf numFmtId="0" fontId="7" fillId="0" borderId="0" xfId="26" applyFont="1" applyFill="1">
      <alignment/>
      <protection/>
    </xf>
    <xf numFmtId="164" fontId="6" fillId="0" borderId="0" xfId="26" applyNumberFormat="1" applyFont="1" applyFill="1" applyBorder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164" fontId="6" fillId="0" borderId="0" xfId="26" applyNumberFormat="1" applyFont="1" applyFill="1" applyAlignment="1">
      <alignment horizontal="right"/>
      <protection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6" fillId="0" borderId="0" xfId="2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left" vertical="center"/>
    </xf>
    <xf numFmtId="0" fontId="7" fillId="0" borderId="0" xfId="31" applyFont="1" applyFill="1" applyBorder="1" applyAlignment="1">
      <alignment vertical="center"/>
      <protection/>
    </xf>
    <xf numFmtId="0" fontId="14" fillId="0" borderId="0" xfId="31" applyFont="1" applyFill="1" applyBorder="1" applyAlignment="1">
      <alignment horizontal="right" vertical="center"/>
      <protection/>
    </xf>
    <xf numFmtId="164" fontId="7" fillId="0" borderId="0" xfId="26" applyNumberFormat="1" applyFont="1" applyFill="1" applyBorder="1">
      <alignment/>
      <protection/>
    </xf>
    <xf numFmtId="164" fontId="7" fillId="0" borderId="0" xfId="26" applyNumberFormat="1" applyFont="1" applyFill="1" applyBorder="1" applyAlignment="1">
      <alignment horizontal="center"/>
      <protection/>
    </xf>
    <xf numFmtId="0" fontId="4" fillId="0" borderId="0" xfId="26" applyFont="1" applyFill="1">
      <alignment/>
      <protection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0" xfId="24" applyFont="1" applyBorder="1" applyAlignment="1" quotePrefix="1">
      <alignment horizontal="left"/>
      <protection/>
    </xf>
    <xf numFmtId="0" fontId="9" fillId="0" borderId="0" xfId="0" applyFont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7" fillId="0" borderId="0" xfId="0" applyFont="1"/>
    <xf numFmtId="0" fontId="7" fillId="0" borderId="0" xfId="24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7" fillId="0" borderId="0" xfId="27" applyNumberFormat="1" applyFont="1" applyFill="1" applyBorder="1" applyAlignment="1" applyProtection="1">
      <alignment vertical="center"/>
      <protection/>
    </xf>
    <xf numFmtId="0" fontId="6" fillId="0" borderId="0" xfId="27" applyNumberFormat="1" applyFont="1" applyFill="1" applyBorder="1" applyAlignment="1" applyProtection="1">
      <alignment vertical="top"/>
      <protection/>
    </xf>
    <xf numFmtId="0" fontId="6" fillId="0" borderId="0" xfId="27" applyNumberFormat="1" applyFont="1" applyFill="1" applyBorder="1" applyAlignment="1" applyProtection="1">
      <alignment vertical="top"/>
      <protection locked="0"/>
    </xf>
    <xf numFmtId="0" fontId="5" fillId="0" borderId="0" xfId="27" applyNumberFormat="1" applyFont="1" applyFill="1" applyBorder="1" applyAlignment="1" applyProtection="1">
      <alignment vertical="top"/>
      <protection locked="0"/>
    </xf>
    <xf numFmtId="164" fontId="7" fillId="0" borderId="11" xfId="0" applyNumberFormat="1" applyFont="1" applyFill="1" applyBorder="1" applyAlignment="1">
      <alignment horizontal="right"/>
    </xf>
    <xf numFmtId="0" fontId="18" fillId="0" borderId="10" xfId="24" applyFont="1" applyBorder="1" applyAlignment="1">
      <alignment vertical="center"/>
      <protection/>
    </xf>
    <xf numFmtId="0" fontId="15" fillId="0" borderId="10" xfId="0" applyFont="1" applyBorder="1"/>
    <xf numFmtId="0" fontId="15" fillId="0" borderId="0" xfId="0" applyFont="1"/>
    <xf numFmtId="0" fontId="18" fillId="0" borderId="0" xfId="0" applyFont="1"/>
    <xf numFmtId="0" fontId="19" fillId="0" borderId="0" xfId="0" applyFont="1"/>
    <xf numFmtId="0" fontId="15" fillId="0" borderId="0" xfId="0" applyFont="1" applyFill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6" fillId="0" borderId="0" xfId="27" applyFont="1" applyFill="1" applyAlignment="1">
      <alignment horizontal="left"/>
      <protection/>
    </xf>
    <xf numFmtId="164" fontId="10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Border="1"/>
    <xf numFmtId="0" fontId="16" fillId="0" borderId="0" xfId="24" applyFont="1" applyBorder="1" applyAlignment="1" quotePrefix="1">
      <alignment horizontal="right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/>
    <xf numFmtId="0" fontId="25" fillId="0" borderId="0" xfId="0" applyFont="1" applyBorder="1"/>
    <xf numFmtId="0" fontId="18" fillId="0" borderId="10" xfId="0" applyFont="1" applyBorder="1"/>
    <xf numFmtId="16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9" fillId="0" borderId="0" xfId="24" applyFont="1" applyBorder="1" applyAlignment="1">
      <alignment/>
      <protection/>
    </xf>
    <xf numFmtId="0" fontId="9" fillId="0" borderId="0" xfId="24" applyFont="1" applyBorder="1" applyAlignment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166" fontId="11" fillId="0" borderId="0" xfId="18" applyNumberFormat="1" applyFont="1" applyFill="1" applyBorder="1" applyAlignment="1">
      <alignment/>
    </xf>
    <xf numFmtId="0" fontId="6" fillId="0" borderId="0" xfId="24" applyFont="1" applyFill="1" applyAlignment="1">
      <alignment/>
      <protection/>
    </xf>
    <xf numFmtId="164" fontId="10" fillId="0" borderId="11" xfId="30" applyNumberFormat="1" applyFont="1" applyFill="1" applyBorder="1" applyAlignment="1">
      <alignment horizontal="right"/>
      <protection/>
    </xf>
    <xf numFmtId="164" fontId="10" fillId="0" borderId="0" xfId="30" applyNumberFormat="1" applyFont="1" applyFill="1" applyBorder="1" applyAlignment="1">
      <alignment horizontal="right"/>
      <protection/>
    </xf>
    <xf numFmtId="164" fontId="10" fillId="0" borderId="12" xfId="30" applyNumberFormat="1" applyFont="1" applyFill="1" applyBorder="1" applyAlignment="1">
      <alignment horizontal="right"/>
      <protection/>
    </xf>
    <xf numFmtId="164" fontId="10" fillId="0" borderId="11" xfId="30" applyNumberFormat="1" applyFont="1" applyFill="1" applyBorder="1" applyAlignment="1">
      <alignment/>
      <protection/>
    </xf>
    <xf numFmtId="164" fontId="10" fillId="0" borderId="0" xfId="30" applyNumberFormat="1" applyFont="1" applyFill="1" applyBorder="1" applyAlignment="1">
      <alignment/>
      <protection/>
    </xf>
    <xf numFmtId="164" fontId="11" fillId="0" borderId="0" xfId="30" applyNumberFormat="1" applyFont="1" applyFill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166" fontId="11" fillId="0" borderId="0" xfId="0" applyNumberFormat="1" applyFont="1" applyFill="1" applyBorder="1" applyAlignment="1">
      <alignment/>
    </xf>
    <xf numFmtId="164" fontId="10" fillId="0" borderId="12" xfId="30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0" fontId="13" fillId="0" borderId="0" xfId="31" applyFont="1" applyFill="1" applyBorder="1" applyAlignment="1" quotePrefix="1">
      <alignment horizontal="left"/>
      <protection/>
    </xf>
    <xf numFmtId="49" fontId="8" fillId="0" borderId="0" xfId="27" applyNumberFormat="1" applyFont="1" applyFill="1" applyBorder="1" applyAlignment="1">
      <alignment horizontal="right" wrapText="1"/>
      <protection/>
    </xf>
    <xf numFmtId="15" fontId="8" fillId="0" borderId="0" xfId="24" applyNumberFormat="1" applyFont="1" applyFill="1" applyBorder="1" applyAlignment="1">
      <alignment horizontal="center" wrapText="1"/>
      <protection/>
    </xf>
    <xf numFmtId="164" fontId="6" fillId="0" borderId="0" xfId="26" applyNumberFormat="1" applyFont="1" applyFill="1" applyBorder="1" applyAlignment="1">
      <alignment/>
      <protection/>
    </xf>
    <xf numFmtId="164" fontId="7" fillId="0" borderId="0" xfId="26" applyNumberFormat="1" applyFont="1" applyFill="1" applyBorder="1" applyAlignment="1">
      <alignment horizontal="right"/>
      <protection/>
    </xf>
    <xf numFmtId="164" fontId="7" fillId="0" borderId="0" xfId="26" applyNumberFormat="1" applyFont="1" applyFill="1" applyBorder="1" applyAlignment="1">
      <alignment/>
      <protection/>
    </xf>
    <xf numFmtId="0" fontId="7" fillId="0" borderId="0" xfId="27" applyNumberFormat="1" applyFont="1" applyFill="1" applyBorder="1" applyAlignment="1" applyProtection="1">
      <alignment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Fill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37" fontId="6" fillId="0" borderId="0" xfId="0" applyNumberFormat="1" applyFont="1" applyFill="1" applyBorder="1" applyAlignment="1">
      <alignment horizontal="right"/>
    </xf>
    <xf numFmtId="0" fontId="9" fillId="0" borderId="0" xfId="24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6" fillId="0" borderId="0" xfId="26" applyFont="1" applyFill="1" applyBorder="1" applyAlignment="1">
      <alignment wrapText="1"/>
      <protection/>
    </xf>
    <xf numFmtId="0" fontId="27" fillId="0" borderId="0" xfId="26" applyFont="1" applyFill="1" applyBorder="1" applyAlignment="1">
      <alignment wrapText="1"/>
      <protection/>
    </xf>
    <xf numFmtId="164" fontId="7" fillId="0" borderId="11" xfId="26" applyNumberFormat="1" applyFont="1" applyFill="1" applyBorder="1" applyAlignment="1">
      <alignment horizontal="right"/>
      <protection/>
    </xf>
    <xf numFmtId="0" fontId="26" fillId="0" borderId="0" xfId="26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0" xfId="26" applyFont="1" applyFill="1" applyBorder="1" applyAlignment="1">
      <alignment/>
      <protection/>
    </xf>
    <xf numFmtId="0" fontId="7" fillId="0" borderId="0" xfId="26" applyFont="1" applyFill="1" applyBorder="1" applyAlignment="1">
      <alignment horizontal="left" wrapText="1"/>
      <protection/>
    </xf>
    <xf numFmtId="164" fontId="7" fillId="0" borderId="10" xfId="26" applyNumberFormat="1" applyFont="1" applyFill="1" applyBorder="1" applyAlignment="1">
      <alignment horizontal="right"/>
      <protection/>
    </xf>
    <xf numFmtId="0" fontId="6" fillId="0" borderId="0" xfId="26" applyFont="1" applyFill="1" applyBorder="1" applyAlignment="1">
      <alignment horizontal="right"/>
      <protection/>
    </xf>
    <xf numFmtId="164" fontId="7" fillId="0" borderId="13" xfId="26" applyNumberFormat="1" applyFont="1" applyFill="1" applyBorder="1" applyAlignment="1">
      <alignment horizontal="right"/>
      <protection/>
    </xf>
    <xf numFmtId="0" fontId="7" fillId="0" borderId="0" xfId="26" applyFont="1" applyFill="1" applyBorder="1" applyAlignment="1">
      <alignment/>
      <protection/>
    </xf>
    <xf numFmtId="164" fontId="6" fillId="0" borderId="0" xfId="0" applyNumberFormat="1" applyFont="1" applyFill="1" applyBorder="1" applyAlignment="1">
      <alignment horizontal="right"/>
    </xf>
    <xf numFmtId="164" fontId="10" fillId="0" borderId="10" xfId="30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7" applyNumberFormat="1" applyFont="1" applyFill="1" applyBorder="1" applyAlignment="1" applyProtection="1">
      <alignment horizontal="right" wrapText="1"/>
      <protection/>
    </xf>
    <xf numFmtId="0" fontId="7" fillId="0" borderId="10" xfId="24" applyFont="1" applyFill="1" applyBorder="1" applyAlignment="1">
      <alignment horizontal="left" vertical="center"/>
      <protection/>
    </xf>
    <xf numFmtId="0" fontId="6" fillId="0" borderId="10" xfId="27" applyNumberFormat="1" applyFont="1" applyFill="1" applyBorder="1" applyAlignment="1" applyProtection="1">
      <alignment vertical="top"/>
      <protection/>
    </xf>
    <xf numFmtId="0" fontId="3" fillId="0" borderId="0" xfId="29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left" vertical="center"/>
      <protection/>
    </xf>
    <xf numFmtId="0" fontId="7" fillId="0" borderId="0" xfId="24" applyFont="1" applyFill="1" applyBorder="1" applyAlignment="1">
      <alignment horizontal="left" vertical="center"/>
      <protection/>
    </xf>
    <xf numFmtId="0" fontId="15" fillId="0" borderId="0" xfId="27" applyNumberFormat="1" applyFont="1" applyFill="1" applyBorder="1" applyAlignment="1" applyProtection="1">
      <alignment horizontal="right" wrapText="1"/>
      <protection/>
    </xf>
    <xf numFmtId="0" fontId="3" fillId="0" borderId="0" xfId="27" applyNumberFormat="1" applyFont="1" applyFill="1" applyBorder="1" applyAlignment="1" applyProtection="1">
      <alignment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16" fillId="0" borderId="0" xfId="27" applyNumberFormat="1" applyFont="1" applyFill="1" applyBorder="1" applyAlignment="1" applyProtection="1">
      <alignment horizontal="center" wrapText="1"/>
      <protection/>
    </xf>
    <xf numFmtId="0" fontId="3" fillId="0" borderId="0" xfId="27" applyNumberFormat="1" applyFont="1" applyFill="1" applyBorder="1" applyAlignment="1" applyProtection="1">
      <alignment vertical="top"/>
      <protection/>
    </xf>
    <xf numFmtId="0" fontId="28" fillId="0" borderId="0" xfId="29" applyFont="1" applyFill="1" applyBorder="1" applyAlignment="1">
      <alignment horizontal="center" vertical="center"/>
      <protection/>
    </xf>
    <xf numFmtId="0" fontId="3" fillId="0" borderId="0" xfId="29" applyFont="1" applyFill="1" applyBorder="1" applyAlignment="1">
      <alignment horizontal="center"/>
      <protection/>
    </xf>
    <xf numFmtId="0" fontId="3" fillId="0" borderId="0" xfId="27" applyNumberFormat="1" applyFont="1" applyFill="1" applyBorder="1" applyAlignment="1" applyProtection="1">
      <alignment vertical="top"/>
      <protection locked="0"/>
    </xf>
    <xf numFmtId="0" fontId="5" fillId="0" borderId="0" xfId="29" applyFont="1" applyFill="1" applyBorder="1" applyAlignment="1">
      <alignment/>
      <protection/>
    </xf>
    <xf numFmtId="0" fontId="9" fillId="0" borderId="0" xfId="29" applyFont="1" applyFill="1" applyBorder="1" applyAlignment="1">
      <alignment horizontal="right"/>
      <protection/>
    </xf>
    <xf numFmtId="0" fontId="6" fillId="0" borderId="0" xfId="29" applyFont="1" applyFill="1" applyBorder="1" applyAlignment="1">
      <alignment/>
      <protection/>
    </xf>
    <xf numFmtId="0" fontId="7" fillId="0" borderId="0" xfId="29" applyFont="1" applyFill="1" applyBorder="1" applyAlignment="1">
      <alignment horizontal="right"/>
      <protection/>
    </xf>
    <xf numFmtId="166" fontId="7" fillId="0" borderId="10" xfId="18" applyNumberFormat="1" applyFont="1" applyFill="1" applyBorder="1" applyAlignment="1" applyProtection="1">
      <alignment/>
      <protection/>
    </xf>
    <xf numFmtId="166" fontId="7" fillId="0" borderId="0" xfId="18" applyNumberFormat="1" applyFont="1" applyFill="1" applyBorder="1" applyAlignment="1" applyProtection="1">
      <alignment/>
      <protection/>
    </xf>
    <xf numFmtId="0" fontId="6" fillId="0" borderId="0" xfId="29" applyNumberFormat="1" applyFont="1" applyFill="1" applyBorder="1" applyAlignment="1" applyProtection="1">
      <alignment/>
      <protection/>
    </xf>
    <xf numFmtId="0" fontId="5" fillId="0" borderId="0" xfId="29" applyNumberFormat="1" applyFont="1" applyFill="1" applyBorder="1" applyAlignment="1" applyProtection="1">
      <alignment/>
      <protection/>
    </xf>
    <xf numFmtId="0" fontId="5" fillId="0" borderId="0" xfId="27" applyNumberFormat="1" applyFont="1" applyFill="1" applyBorder="1" applyAlignment="1" applyProtection="1">
      <alignment/>
      <protection/>
    </xf>
    <xf numFmtId="165" fontId="6" fillId="0" borderId="0" xfId="18" applyNumberFormat="1" applyFont="1" applyFill="1" applyBorder="1" applyAlignment="1" applyProtection="1">
      <alignment/>
      <protection/>
    </xf>
    <xf numFmtId="0" fontId="7" fillId="0" borderId="0" xfId="27" applyNumberFormat="1" applyFont="1" applyFill="1" applyBorder="1" applyAlignment="1" applyProtection="1">
      <alignment/>
      <protection/>
    </xf>
    <xf numFmtId="0" fontId="7" fillId="0" borderId="0" xfId="27" applyNumberFormat="1" applyFont="1" applyFill="1" applyBorder="1" applyAlignment="1" applyProtection="1">
      <alignment vertical="top"/>
      <protection/>
    </xf>
    <xf numFmtId="0" fontId="19" fillId="0" borderId="0" xfId="27" applyNumberFormat="1" applyFont="1" applyFill="1" applyBorder="1" applyAlignment="1" applyProtection="1">
      <alignment vertical="top"/>
      <protection/>
    </xf>
    <xf numFmtId="0" fontId="4" fillId="0" borderId="0" xfId="27" applyNumberFormat="1" applyFont="1" applyFill="1" applyBorder="1" applyAlignment="1" applyProtection="1">
      <alignment vertical="top"/>
      <protection/>
    </xf>
    <xf numFmtId="0" fontId="29" fillId="0" borderId="0" xfId="24" applyFont="1" applyFill="1" applyBorder="1" applyAlignment="1">
      <alignment horizontal="right" vertical="center"/>
      <protection/>
    </xf>
    <xf numFmtId="0" fontId="29" fillId="0" borderId="0" xfId="24" applyFont="1" applyFill="1" applyBorder="1" applyAlignment="1" quotePrefix="1">
      <alignment horizontal="left"/>
      <protection/>
    </xf>
    <xf numFmtId="0" fontId="9" fillId="0" borderId="0" xfId="24" applyFont="1" applyFill="1" applyBorder="1" applyAlignment="1" quotePrefix="1">
      <alignment horizontal="left"/>
      <protection/>
    </xf>
    <xf numFmtId="0" fontId="9" fillId="0" borderId="0" xfId="27" applyNumberFormat="1" applyFont="1" applyFill="1" applyBorder="1" applyAlignment="1" applyProtection="1" quotePrefix="1">
      <alignment horizontal="right" vertical="top"/>
      <protection/>
    </xf>
    <xf numFmtId="0" fontId="9" fillId="0" borderId="0" xfId="27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>
      <alignment horizontal="right"/>
    </xf>
    <xf numFmtId="164" fontId="6" fillId="0" borderId="10" xfId="26" applyNumberFormat="1" applyFont="1" applyFill="1" applyBorder="1" applyAlignment="1">
      <alignment horizontal="right"/>
      <protection/>
    </xf>
    <xf numFmtId="0" fontId="9" fillId="0" borderId="0" xfId="27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6" fontId="7" fillId="0" borderId="0" xfId="18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right" wrapText="1"/>
    </xf>
    <xf numFmtId="0" fontId="13" fillId="0" borderId="0" xfId="32" applyFont="1" applyFill="1" applyBorder="1" applyAlignment="1" quotePrefix="1">
      <alignment horizontal="left"/>
      <protection/>
    </xf>
    <xf numFmtId="0" fontId="28" fillId="0" borderId="0" xfId="23" applyFont="1" applyFill="1" applyBorder="1" applyAlignment="1">
      <alignment horizontal="center"/>
      <protection/>
    </xf>
    <xf numFmtId="0" fontId="6" fillId="0" borderId="0" xfId="32" applyFont="1" applyFill="1" applyBorder="1" applyAlignment="1" quotePrefix="1">
      <alignment horizontal="center" vertical="center"/>
      <protection/>
    </xf>
    <xf numFmtId="0" fontId="14" fillId="0" borderId="0" xfId="32" applyFont="1" applyFill="1" applyBorder="1" applyAlignment="1">
      <alignment horizontal="right" vertical="center"/>
      <protection/>
    </xf>
    <xf numFmtId="15" fontId="8" fillId="0" borderId="0" xfId="25" applyNumberFormat="1" applyFont="1" applyFill="1" applyBorder="1" applyAlignment="1">
      <alignment horizontal="center" wrapText="1"/>
      <protection/>
    </xf>
    <xf numFmtId="0" fontId="7" fillId="0" borderId="0" xfId="32" applyFont="1" applyFill="1" applyBorder="1" applyAlignment="1">
      <alignment horizontal="center" vertical="center"/>
      <protection/>
    </xf>
    <xf numFmtId="3" fontId="6" fillId="0" borderId="0" xfId="23" applyNumberFormat="1" applyFont="1">
      <alignment/>
      <protection/>
    </xf>
    <xf numFmtId="0" fontId="6" fillId="0" borderId="0" xfId="32" applyFont="1" applyFill="1" applyBorder="1" applyAlignment="1">
      <alignment horizontal="center" vertical="center"/>
      <protection/>
    </xf>
    <xf numFmtId="0" fontId="15" fillId="0" borderId="0" xfId="27" applyNumberFormat="1" applyFont="1" applyFill="1" applyBorder="1" applyAlignment="1" applyProtection="1">
      <alignment horizontal="right" wrapText="1"/>
      <protection/>
    </xf>
    <xf numFmtId="0" fontId="16" fillId="0" borderId="0" xfId="24" applyFont="1" applyFill="1" applyBorder="1" applyAlignment="1">
      <alignment/>
      <protection/>
    </xf>
    <xf numFmtId="164" fontId="10" fillId="0" borderId="10" xfId="30" applyNumberFormat="1" applyFont="1" applyFill="1" applyBorder="1" applyAlignment="1">
      <alignment/>
      <protection/>
    </xf>
    <xf numFmtId="0" fontId="28" fillId="0" borderId="0" xfId="0" applyFont="1" applyFill="1" applyBorder="1" applyAlignment="1">
      <alignment horizontal="right"/>
    </xf>
    <xf numFmtId="0" fontId="31" fillId="0" borderId="0" xfId="29" applyFont="1" applyFill="1" applyBorder="1" applyAlignment="1">
      <alignment horizontal="right"/>
      <protection/>
    </xf>
    <xf numFmtId="0" fontId="25" fillId="0" borderId="0" xfId="27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24" applyFont="1" applyFill="1" applyBorder="1" applyAlignment="1">
      <alignment/>
      <protection/>
    </xf>
    <xf numFmtId="0" fontId="15" fillId="0" borderId="0" xfId="0" applyFont="1" applyFill="1" applyBorder="1" applyAlignment="1">
      <alignment/>
    </xf>
    <xf numFmtId="0" fontId="9" fillId="0" borderId="0" xfId="24" applyFont="1" applyFill="1" applyBorder="1" applyAlignment="1">
      <alignment/>
      <protection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26" applyFont="1" applyFill="1" applyBorder="1" applyAlignment="1">
      <alignment wrapText="1"/>
      <protection/>
    </xf>
    <xf numFmtId="3" fontId="6" fillId="0" borderId="0" xfId="0" applyNumberFormat="1" applyFont="1" applyFill="1"/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8" applyNumberFormat="1" applyFont="1" applyFill="1" applyBorder="1" applyAlignment="1" applyProtection="1">
      <alignment vertical="center"/>
      <protection/>
    </xf>
    <xf numFmtId="166" fontId="7" fillId="0" borderId="11" xfId="18" applyNumberFormat="1" applyFont="1" applyFill="1" applyBorder="1" applyAlignment="1" applyProtection="1">
      <alignment/>
      <protection/>
    </xf>
    <xf numFmtId="0" fontId="9" fillId="0" borderId="0" xfId="24" applyFont="1" applyFill="1" applyBorder="1" applyAlignment="1">
      <alignment vertical="center"/>
      <protection/>
    </xf>
    <xf numFmtId="0" fontId="6" fillId="0" borderId="0" xfId="27" applyNumberFormat="1" applyFont="1" applyFill="1" applyBorder="1" applyAlignment="1" applyProtection="1">
      <alignment horizontal="center" vertical="center"/>
      <protection/>
    </xf>
    <xf numFmtId="0" fontId="6" fillId="0" borderId="0" xfId="29" applyNumberFormat="1" applyFont="1" applyFill="1" applyBorder="1" applyAlignment="1" applyProtection="1">
      <alignment horizontal="center" vertical="center"/>
      <protection/>
    </xf>
    <xf numFmtId="0" fontId="7" fillId="0" borderId="0" xfId="27" applyNumberFormat="1" applyFont="1" applyFill="1" applyBorder="1" applyAlignment="1" applyProtection="1">
      <alignment horizontal="center" vertical="center"/>
      <protection/>
    </xf>
    <xf numFmtId="0" fontId="4" fillId="0" borderId="0" xfId="29" applyFont="1" applyFill="1" applyBorder="1" applyAlignment="1">
      <alignment horizontal="left" vertic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center"/>
      <protection/>
    </xf>
    <xf numFmtId="0" fontId="19" fillId="0" borderId="0" xfId="24" applyFont="1" applyFill="1" applyAlignment="1">
      <alignment vertical="center"/>
      <protection/>
    </xf>
    <xf numFmtId="0" fontId="11" fillId="0" borderId="0" xfId="0" applyFont="1" applyBorder="1"/>
    <xf numFmtId="164" fontId="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left"/>
    </xf>
    <xf numFmtId="166" fontId="11" fillId="0" borderId="0" xfId="18" applyNumberFormat="1" applyFont="1" applyFill="1" applyBorder="1" applyAlignment="1">
      <alignment/>
    </xf>
    <xf numFmtId="166" fontId="7" fillId="0" borderId="0" xfId="18" applyNumberFormat="1" applyFont="1" applyFill="1" applyBorder="1" applyAlignment="1" applyProtection="1">
      <alignment horizontal="right"/>
      <protection/>
    </xf>
    <xf numFmtId="166" fontId="7" fillId="0" borderId="13" xfId="18" applyNumberFormat="1" applyFont="1" applyFill="1" applyBorder="1" applyAlignment="1" applyProtection="1">
      <alignment horizontal="right"/>
      <protection/>
    </xf>
    <xf numFmtId="164" fontId="7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3" fontId="6" fillId="0" borderId="0" xfId="26" applyNumberFormat="1" applyFont="1" applyFill="1">
      <alignment/>
      <protection/>
    </xf>
    <xf numFmtId="0" fontId="7" fillId="0" borderId="0" xfId="28" applyNumberFormat="1" applyFont="1" applyFill="1" applyBorder="1" applyAlignment="1" applyProtection="1">
      <alignment vertical="center"/>
      <protection/>
    </xf>
    <xf numFmtId="166" fontId="6" fillId="0" borderId="0" xfId="26" applyNumberFormat="1" applyFont="1" applyFill="1">
      <alignment/>
      <protection/>
    </xf>
    <xf numFmtId="0" fontId="6" fillId="0" borderId="0" xfId="26" applyFont="1" applyFill="1">
      <alignment/>
      <protection/>
    </xf>
    <xf numFmtId="0" fontId="7" fillId="0" borderId="0" xfId="27" applyNumberFormat="1" applyFont="1" applyFill="1" applyBorder="1" applyAlignment="1" applyProtection="1">
      <alignment vertical="center"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5" fillId="0" borderId="0" xfId="28" applyNumberFormat="1" applyFont="1" applyFill="1" applyBorder="1" applyAlignment="1" applyProtection="1">
      <alignment vertical="center" wrapText="1"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 horizontal="left" vertical="center"/>
      <protection/>
    </xf>
    <xf numFmtId="166" fontId="11" fillId="0" borderId="0" xfId="0" applyNumberFormat="1" applyFont="1" applyBorder="1"/>
    <xf numFmtId="0" fontId="9" fillId="0" borderId="0" xfId="24" applyFont="1" applyFill="1" applyBorder="1" applyAlignment="1">
      <alignment vertical="center"/>
      <protection/>
    </xf>
    <xf numFmtId="164" fontId="7" fillId="0" borderId="0" xfId="0" applyNumberFormat="1" applyFont="1" applyFill="1" applyBorder="1" applyAlignment="1">
      <alignment horizontal="right"/>
    </xf>
    <xf numFmtId="0" fontId="9" fillId="0" borderId="0" xfId="24" applyFont="1" applyFill="1" applyBorder="1" applyAlignment="1">
      <alignment vertical="center"/>
      <protection/>
    </xf>
    <xf numFmtId="164" fontId="7" fillId="0" borderId="14" xfId="0" applyNumberFormat="1" applyFont="1" applyFill="1" applyBorder="1" applyAlignment="1">
      <alignment horizontal="right"/>
    </xf>
    <xf numFmtId="0" fontId="23" fillId="0" borderId="0" xfId="0" applyFont="1" applyFill="1"/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66" fontId="6" fillId="0" borderId="0" xfId="18" applyNumberFormat="1" applyFont="1" applyFill="1"/>
    <xf numFmtId="0" fontId="7" fillId="0" borderId="0" xfId="27" applyNumberFormat="1" applyFont="1" applyFill="1" applyBorder="1" applyAlignment="1" applyProtection="1">
      <alignment horizontal="center"/>
      <protection/>
    </xf>
    <xf numFmtId="0" fontId="16" fillId="0" borderId="0" xfId="25" applyFont="1" applyFill="1" applyBorder="1" applyAlignment="1">
      <alignment/>
      <protection/>
    </xf>
    <xf numFmtId="0" fontId="3" fillId="0" borderId="0" xfId="23" applyFont="1" applyFill="1" applyBorder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0" xfId="27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24" applyFont="1" applyFill="1" applyBorder="1" applyAlignment="1">
      <alignment vertical="center"/>
      <protection/>
    </xf>
    <xf numFmtId="0" fontId="26" fillId="0" borderId="0" xfId="81" applyFont="1" applyFill="1" applyAlignment="1">
      <alignment vertical="center"/>
      <protection/>
    </xf>
    <xf numFmtId="166" fontId="6" fillId="0" borderId="10" xfId="18" applyNumberFormat="1" applyFont="1" applyFill="1" applyBorder="1" applyAlignment="1" applyProtection="1">
      <alignment/>
      <protection/>
    </xf>
    <xf numFmtId="166" fontId="7" fillId="0" borderId="10" xfId="18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24" applyFont="1" applyBorder="1" applyAlignment="1">
      <alignment horizontal="left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7" fillId="0" borderId="10" xfId="2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7" fillId="0" borderId="15" xfId="24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/>
    </xf>
    <xf numFmtId="0" fontId="9" fillId="0" borderId="0" xfId="24" applyFont="1" applyBorder="1" applyAlignment="1">
      <alignment horizontal="center" vertical="center"/>
      <protection/>
    </xf>
    <xf numFmtId="0" fontId="9" fillId="0" borderId="0" xfId="24" applyFont="1" applyFill="1" applyBorder="1" applyAlignment="1">
      <alignment vertical="center"/>
      <protection/>
    </xf>
    <xf numFmtId="0" fontId="16" fillId="0" borderId="0" xfId="27" applyNumberFormat="1" applyFont="1" applyFill="1" applyBorder="1" applyAlignment="1" applyProtection="1">
      <alignment horizontal="center" vertical="center"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7" fillId="0" borderId="0" xfId="24" applyFont="1" applyFill="1" applyBorder="1" applyAlignment="1">
      <alignment horizontal="left" vertical="center"/>
      <protection/>
    </xf>
    <xf numFmtId="0" fontId="3" fillId="0" borderId="0" xfId="29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center" vertical="center"/>
      <protection/>
    </xf>
    <xf numFmtId="0" fontId="6" fillId="0" borderId="0" xfId="27" applyNumberFormat="1" applyFont="1" applyFill="1" applyBorder="1" applyAlignment="1" applyProtection="1">
      <alignment/>
      <protection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Euro" xfId="22"/>
    <cellStyle name="Normal 2" xfId="23"/>
    <cellStyle name="Normal_BAL" xfId="24"/>
    <cellStyle name="Normal_BAL 2" xfId="25"/>
    <cellStyle name="Normal_Financial statements 2000 Alcomet" xfId="26"/>
    <cellStyle name="Normal_Financial statements_bg model 2002" xfId="27"/>
    <cellStyle name="Normal_Financial statements_bg model 2002 2" xfId="28"/>
    <cellStyle name="Normal_FS'05-Neochim group-raboten_Final2" xfId="29"/>
    <cellStyle name="Normal_P&amp;L" xfId="30"/>
    <cellStyle name="Normal_P&amp;L_Financial statements_bg model 2002" xfId="31"/>
    <cellStyle name="Normal_P&amp;L_Financial statements_bg model 2002 2" xfId="32"/>
    <cellStyle name="Percent 2" xfId="33"/>
    <cellStyle name="20% - Accent2 2" xfId="34"/>
    <cellStyle name="20% - Accent4 2" xfId="35"/>
    <cellStyle name="Comma 2 3" xfId="36"/>
    <cellStyle name="Normal 2 2" xfId="37"/>
    <cellStyle name="20% - Accent1 2" xfId="38"/>
    <cellStyle name="20% - Accent3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Comma 2 4" xfId="63"/>
    <cellStyle name="Euro 2" xfId="64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ormal 2 3" xfId="74"/>
    <cellStyle name="Note 2" xfId="75"/>
    <cellStyle name="Output 2" xfId="76"/>
    <cellStyle name="Percent 2 2" xfId="77"/>
    <cellStyle name="Title 2" xfId="78"/>
    <cellStyle name="Total 2" xfId="79"/>
    <cellStyle name="Warning Text 2" xfId="80"/>
    <cellStyle name="Normal_P&amp;L_IS (по функц.принцип)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 refreshError="1">
        <row r="1">
          <cell r="A1" t="str">
            <v>ГРУПА НЕОХИМ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 topLeftCell="A1">
      <selection activeCell="E32" sqref="E32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72</v>
      </c>
      <c r="B1" s="56"/>
      <c r="C1" s="56"/>
      <c r="D1" s="79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0"/>
      <c r="F4" s="59"/>
      <c r="G4" s="59"/>
      <c r="H4" s="59"/>
      <c r="I4" s="59"/>
    </row>
    <row r="5" spans="1:9" ht="17.25" customHeight="1">
      <c r="A5" s="58"/>
      <c r="B5" s="77" t="s">
        <v>57</v>
      </c>
      <c r="C5" s="77"/>
      <c r="D5" s="59" t="s">
        <v>27</v>
      </c>
      <c r="E5" s="60"/>
      <c r="F5" s="77"/>
      <c r="G5" s="77"/>
      <c r="H5" s="77"/>
      <c r="I5" s="59"/>
    </row>
    <row r="6" spans="1:9" ht="17.25" customHeight="1">
      <c r="A6" s="58"/>
      <c r="B6" s="77" t="s">
        <v>63</v>
      </c>
      <c r="C6" s="77"/>
      <c r="D6" s="59" t="s">
        <v>112</v>
      </c>
      <c r="E6" s="60"/>
      <c r="F6" s="77"/>
      <c r="G6" s="77"/>
      <c r="H6" s="77"/>
      <c r="I6" s="59"/>
    </row>
    <row r="7" spans="1:9" ht="18.75">
      <c r="A7" s="58"/>
      <c r="B7" s="77" t="s">
        <v>58</v>
      </c>
      <c r="C7" s="77"/>
      <c r="D7" s="59" t="s">
        <v>24</v>
      </c>
      <c r="E7" s="60"/>
      <c r="F7" s="77"/>
      <c r="G7" s="77"/>
      <c r="H7" s="77"/>
      <c r="I7" s="59"/>
    </row>
    <row r="8" spans="1:9" ht="18.75">
      <c r="A8" s="58"/>
      <c r="C8" s="77"/>
      <c r="D8" s="59" t="s">
        <v>67</v>
      </c>
      <c r="E8" s="60"/>
      <c r="F8" s="77"/>
      <c r="G8" s="77"/>
      <c r="H8" s="77"/>
      <c r="I8" s="59"/>
    </row>
    <row r="9" spans="1:9" ht="18.75">
      <c r="A9" s="58"/>
      <c r="B9" s="77"/>
      <c r="C9" s="77"/>
      <c r="D9" s="59" t="s">
        <v>22</v>
      </c>
      <c r="E9" s="60"/>
      <c r="F9" s="218"/>
      <c r="G9" s="77"/>
      <c r="H9" s="77"/>
      <c r="I9" s="59"/>
    </row>
    <row r="10" spans="1:9" ht="18.75">
      <c r="A10" s="58"/>
      <c r="C10" s="77"/>
      <c r="D10" s="59" t="s">
        <v>23</v>
      </c>
      <c r="E10" s="60"/>
      <c r="F10" s="77"/>
      <c r="G10" s="77"/>
      <c r="H10" s="77"/>
      <c r="I10" s="59"/>
    </row>
    <row r="11" spans="1:9" ht="18.75">
      <c r="A11" s="58"/>
      <c r="C11" s="77"/>
      <c r="D11" s="59" t="s">
        <v>113</v>
      </c>
      <c r="E11" s="60"/>
      <c r="F11" s="77"/>
      <c r="G11" s="77"/>
      <c r="H11" s="77"/>
      <c r="I11" s="59"/>
    </row>
    <row r="12" spans="1:9" ht="18.75">
      <c r="A12" s="58"/>
      <c r="C12" s="77"/>
      <c r="D12" s="59" t="s">
        <v>121</v>
      </c>
      <c r="E12" s="60"/>
      <c r="F12" s="77"/>
      <c r="G12" s="77"/>
      <c r="H12" s="77"/>
      <c r="I12" s="59"/>
    </row>
    <row r="13" spans="1:9" ht="18.75">
      <c r="A13" s="58"/>
      <c r="D13" s="59" t="s">
        <v>109</v>
      </c>
      <c r="E13" s="77"/>
      <c r="F13" s="77"/>
      <c r="G13" s="77"/>
      <c r="H13" s="77"/>
      <c r="I13" s="59"/>
    </row>
    <row r="14" spans="1:9" ht="18.75">
      <c r="A14" s="58"/>
      <c r="D14" s="77"/>
      <c r="E14" s="77"/>
      <c r="F14" s="77"/>
      <c r="G14" s="77"/>
      <c r="H14" s="77"/>
      <c r="I14" s="59"/>
    </row>
    <row r="15" spans="1:9" ht="18.75">
      <c r="A15" s="58"/>
      <c r="D15" s="77"/>
      <c r="E15" s="77"/>
      <c r="F15" s="77"/>
      <c r="G15" s="77"/>
      <c r="H15" s="77"/>
      <c r="I15" s="59"/>
    </row>
    <row r="16" spans="1:7" ht="18.75">
      <c r="A16" s="58" t="s">
        <v>114</v>
      </c>
      <c r="D16" s="77" t="s">
        <v>24</v>
      </c>
      <c r="E16" s="58"/>
      <c r="F16" s="58"/>
      <c r="G16" s="58"/>
    </row>
    <row r="17" spans="1:9" ht="18.75">
      <c r="A17" s="114"/>
      <c r="B17" s="60"/>
      <c r="C17" s="60"/>
      <c r="D17" s="77"/>
      <c r="E17" s="77"/>
      <c r="F17" s="77"/>
      <c r="G17" s="59"/>
      <c r="H17" s="59"/>
      <c r="I17" s="59"/>
    </row>
    <row r="18" spans="1:9" ht="18.75">
      <c r="A18" s="114" t="s">
        <v>101</v>
      </c>
      <c r="B18" s="114"/>
      <c r="C18" s="114"/>
      <c r="D18" s="77" t="s">
        <v>102</v>
      </c>
      <c r="E18" s="77"/>
      <c r="F18" s="77"/>
      <c r="G18" s="59"/>
      <c r="H18" s="59"/>
      <c r="I18" s="59"/>
    </row>
    <row r="19" spans="1:9" ht="18.75">
      <c r="A19" s="58"/>
      <c r="D19" s="114"/>
      <c r="E19" s="58"/>
      <c r="F19" s="58"/>
      <c r="G19" s="59"/>
      <c r="H19" s="59"/>
      <c r="I19" s="59"/>
    </row>
    <row r="20" spans="1:9" ht="18.75">
      <c r="A20" s="58"/>
      <c r="D20" s="44"/>
      <c r="E20" s="58"/>
      <c r="F20" s="58"/>
      <c r="G20" s="59"/>
      <c r="H20" s="59"/>
      <c r="I20" s="59"/>
    </row>
    <row r="21" spans="1:9" ht="18.75">
      <c r="A21" s="58" t="s">
        <v>0</v>
      </c>
      <c r="D21" s="59" t="s">
        <v>70</v>
      </c>
      <c r="E21" s="59"/>
      <c r="F21" s="59"/>
      <c r="G21" s="58"/>
      <c r="H21" s="58"/>
      <c r="I21" s="58"/>
    </row>
    <row r="22" spans="1:7" ht="18.75">
      <c r="A22" s="58"/>
      <c r="D22" s="59" t="s">
        <v>25</v>
      </c>
      <c r="E22" s="59"/>
      <c r="F22" s="59"/>
      <c r="G22" s="58"/>
    </row>
    <row r="23" spans="1:7" ht="18.75">
      <c r="A23" s="58"/>
      <c r="D23" s="59" t="s">
        <v>98</v>
      </c>
      <c r="E23" s="59"/>
      <c r="F23" s="59"/>
      <c r="G23" s="58"/>
    </row>
    <row r="24" spans="1:7" ht="18.75">
      <c r="A24" s="58"/>
      <c r="D24" s="44"/>
      <c r="E24" s="58"/>
      <c r="F24" s="58"/>
      <c r="G24" s="58"/>
    </row>
    <row r="25" spans="1:7" ht="18.75">
      <c r="A25" s="58"/>
      <c r="D25" s="44"/>
      <c r="E25" s="58"/>
      <c r="F25" s="58"/>
      <c r="G25" s="58"/>
    </row>
    <row r="26" spans="1:7" ht="18.75">
      <c r="A26" s="58" t="s">
        <v>26</v>
      </c>
      <c r="D26" s="59" t="s">
        <v>27</v>
      </c>
      <c r="E26" s="59"/>
      <c r="F26" s="58"/>
      <c r="G26" s="58"/>
    </row>
    <row r="27" spans="1:7" ht="18.75">
      <c r="A27" s="58"/>
      <c r="D27" s="59" t="s">
        <v>99</v>
      </c>
      <c r="E27" s="59"/>
      <c r="F27" s="58"/>
      <c r="G27" s="58"/>
    </row>
    <row r="28" spans="1:7" ht="18.75">
      <c r="A28" s="58"/>
      <c r="D28" s="59" t="s">
        <v>68</v>
      </c>
      <c r="G28" s="58"/>
    </row>
    <row r="29" spans="1:6" ht="18.75">
      <c r="A29" s="58"/>
      <c r="C29" s="59"/>
      <c r="D29" s="59"/>
      <c r="E29" s="59"/>
      <c r="F29" s="58"/>
    </row>
    <row r="30" spans="1:6" ht="18.75">
      <c r="A30" s="58"/>
      <c r="C30" s="59"/>
      <c r="E30" s="59"/>
      <c r="F30" s="58"/>
    </row>
    <row r="31" spans="1:6" ht="18.75">
      <c r="A31" s="58"/>
      <c r="C31" s="59"/>
      <c r="D31" s="59"/>
      <c r="E31" s="59"/>
      <c r="F31" s="58"/>
    </row>
    <row r="32" spans="1:6" ht="18.75">
      <c r="A32" s="58"/>
      <c r="D32" s="44"/>
      <c r="F32" s="58"/>
    </row>
    <row r="33" spans="1:6" ht="18.75">
      <c r="A33" s="58" t="s">
        <v>1</v>
      </c>
      <c r="D33" s="59" t="s">
        <v>65</v>
      </c>
      <c r="E33" s="59"/>
      <c r="F33" s="58"/>
    </row>
    <row r="34" spans="1:6" ht="18.75">
      <c r="A34" s="58"/>
      <c r="D34" s="59" t="s">
        <v>71</v>
      </c>
      <c r="E34" s="59"/>
      <c r="F34" s="58"/>
    </row>
    <row r="35" spans="1:6" ht="18.75">
      <c r="A35" s="58"/>
      <c r="D35" s="59"/>
      <c r="E35" s="59"/>
      <c r="F35" s="58"/>
    </row>
    <row r="36" spans="1:9" ht="18.75">
      <c r="A36" s="58"/>
      <c r="E36" s="59"/>
      <c r="F36" s="58"/>
      <c r="G36" s="58"/>
      <c r="H36" s="58"/>
      <c r="I36" s="58"/>
    </row>
    <row r="37" spans="1:9" ht="18.75">
      <c r="A37" s="58"/>
      <c r="D37" s="44"/>
      <c r="F37" s="58"/>
      <c r="G37" s="58"/>
      <c r="H37" s="58"/>
      <c r="I37" s="58"/>
    </row>
    <row r="38" spans="1:4" ht="18.75">
      <c r="A38" s="58" t="s">
        <v>28</v>
      </c>
      <c r="D38" s="59" t="s">
        <v>38</v>
      </c>
    </row>
    <row r="39" spans="1:9" ht="18.75">
      <c r="A39" s="58"/>
      <c r="E39" s="59"/>
      <c r="F39" s="58"/>
      <c r="G39" s="58"/>
      <c r="H39" s="58"/>
      <c r="I39" s="58"/>
    </row>
    <row r="40" spans="1:6" ht="18.75">
      <c r="A40" s="58"/>
      <c r="E40" s="59"/>
      <c r="F40" s="58"/>
    </row>
    <row r="41" spans="1:6" ht="18.75">
      <c r="A41" s="58"/>
      <c r="D41" s="44"/>
      <c r="F41" s="58"/>
    </row>
    <row r="42" spans="1:9" ht="18.75">
      <c r="A42" s="58"/>
      <c r="D42" s="59"/>
      <c r="G42" s="60"/>
      <c r="H42" s="60"/>
      <c r="I42" s="60"/>
    </row>
    <row r="43" spans="1:6" ht="18.75">
      <c r="A43" s="58"/>
      <c r="D43" s="59"/>
      <c r="F43" s="58"/>
    </row>
    <row r="44" spans="1:6" ht="18.75">
      <c r="A44" s="58"/>
      <c r="F44" s="58"/>
    </row>
    <row r="45" spans="1:6" ht="18.75">
      <c r="A45" s="58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ht="12.75"/>
    <row r="52" ht="12.75"/>
    <row r="53" ht="12.75"/>
    <row r="54" ht="12.75"/>
    <row r="55" ht="12.75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SheetLayoutView="100" workbookViewId="0" topLeftCell="A1">
      <selection activeCell="B27" sqref="B27"/>
    </sheetView>
  </sheetViews>
  <sheetFormatPr defaultColWidth="9.140625" defaultRowHeight="12.75"/>
  <cols>
    <col min="1" max="1" width="67.00390625" style="41" customWidth="1"/>
    <col min="2" max="2" width="13.140625" style="35" bestFit="1" customWidth="1"/>
    <col min="3" max="3" width="5.421875" style="74" customWidth="1"/>
    <col min="4" max="4" width="14.57421875" style="74" customWidth="1"/>
    <col min="5" max="5" width="3.28125" style="35" customWidth="1"/>
    <col min="6" max="6" width="14.7109375" style="7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2.75">
      <c r="A1" s="262" t="str">
        <f>'Cover '!A1</f>
        <v>ГРУПА НЕОХИМ</v>
      </c>
      <c r="B1" s="263"/>
      <c r="C1" s="263"/>
      <c r="D1" s="263"/>
      <c r="E1" s="263"/>
      <c r="F1" s="263"/>
    </row>
    <row r="2" spans="1:6" s="113" customFormat="1" ht="12.75">
      <c r="A2" s="264" t="s">
        <v>84</v>
      </c>
      <c r="B2" s="265"/>
      <c r="C2" s="265"/>
      <c r="D2" s="265"/>
      <c r="E2" s="265"/>
      <c r="F2" s="265"/>
    </row>
    <row r="3" spans="1:6" ht="12.75">
      <c r="A3" s="21" t="s">
        <v>122</v>
      </c>
      <c r="B3" s="172"/>
      <c r="C3" s="117"/>
      <c r="D3" s="117"/>
      <c r="E3" s="81"/>
      <c r="F3" s="117"/>
    </row>
    <row r="4" spans="1:6" ht="12.75">
      <c r="A4" s="116"/>
      <c r="B4" s="172"/>
      <c r="C4" s="117"/>
      <c r="D4" s="117"/>
      <c r="E4" s="81"/>
      <c r="F4" s="117"/>
    </row>
    <row r="5" spans="1:6" ht="12.75">
      <c r="A5" s="116"/>
      <c r="B5" s="172"/>
      <c r="C5" s="117"/>
      <c r="D5" s="117"/>
      <c r="E5" s="81"/>
      <c r="F5" s="117"/>
    </row>
    <row r="6" spans="1:6" ht="9" customHeight="1">
      <c r="A6" s="116"/>
      <c r="B6" s="172"/>
      <c r="C6" s="117"/>
      <c r="D6" s="117"/>
      <c r="E6" s="81"/>
      <c r="F6" s="117"/>
    </row>
    <row r="7" spans="1:6" ht="12.75">
      <c r="A7" s="83"/>
      <c r="B7" s="38" t="s">
        <v>4</v>
      </c>
      <c r="C7" s="35"/>
      <c r="D7" s="183" t="s">
        <v>124</v>
      </c>
      <c r="E7" s="173"/>
      <c r="F7" s="183" t="s">
        <v>126</v>
      </c>
    </row>
    <row r="8" spans="1:6" ht="12.75">
      <c r="A8" s="83"/>
      <c r="C8" s="35"/>
      <c r="D8" s="173" t="s">
        <v>90</v>
      </c>
      <c r="E8" s="173"/>
      <c r="F8" s="173" t="s">
        <v>90</v>
      </c>
    </row>
    <row r="9" spans="1:6" ht="12.75">
      <c r="A9" s="83"/>
      <c r="C9" s="35"/>
      <c r="D9" s="35"/>
      <c r="E9" s="38"/>
      <c r="F9" s="35"/>
    </row>
    <row r="10" spans="1:6" ht="12.75">
      <c r="A10" s="83"/>
      <c r="C10" s="35"/>
      <c r="D10" s="35"/>
      <c r="E10" s="38"/>
      <c r="F10" s="35"/>
    </row>
    <row r="11" spans="1:10" ht="12.75">
      <c r="A11" s="255" t="s">
        <v>60</v>
      </c>
      <c r="B11" s="35">
        <v>3</v>
      </c>
      <c r="C11" s="35"/>
      <c r="D11" s="220">
        <v>97286</v>
      </c>
      <c r="F11" s="220">
        <v>91546</v>
      </c>
      <c r="J11" s="206"/>
    </row>
    <row r="12" spans="1:10" ht="12.75">
      <c r="A12" s="255" t="s">
        <v>82</v>
      </c>
      <c r="B12" s="35">
        <v>4</v>
      </c>
      <c r="C12" s="35"/>
      <c r="D12" s="220">
        <v>28</v>
      </c>
      <c r="F12" s="220">
        <v>496</v>
      </c>
      <c r="J12" s="206"/>
    </row>
    <row r="13" spans="1:10" ht="12.75">
      <c r="A13" s="172" t="s">
        <v>83</v>
      </c>
      <c r="C13" s="35"/>
      <c r="D13" s="220">
        <v>-3987</v>
      </c>
      <c r="F13" s="220">
        <v>-7535</v>
      </c>
      <c r="J13" s="207"/>
    </row>
    <row r="14" spans="1:10" ht="12.75">
      <c r="A14" s="255" t="s">
        <v>96</v>
      </c>
      <c r="B14" s="35">
        <v>5</v>
      </c>
      <c r="C14" s="35"/>
      <c r="D14" s="220">
        <v>-56801</v>
      </c>
      <c r="F14" s="220">
        <v>-65061</v>
      </c>
      <c r="G14" s="115"/>
      <c r="J14" s="207"/>
    </row>
    <row r="15" spans="1:10" ht="12.75">
      <c r="A15" s="255" t="s">
        <v>2</v>
      </c>
      <c r="B15" s="35">
        <v>6</v>
      </c>
      <c r="C15" s="35"/>
      <c r="D15" s="220">
        <v>-4572</v>
      </c>
      <c r="F15" s="220">
        <v>-4318</v>
      </c>
      <c r="G15" s="115"/>
      <c r="J15" s="207"/>
    </row>
    <row r="16" spans="1:12" ht="12.75">
      <c r="A16" s="255" t="s">
        <v>9</v>
      </c>
      <c r="B16" s="35">
        <v>7</v>
      </c>
      <c r="C16" s="35"/>
      <c r="D16" s="220">
        <v>-5908</v>
      </c>
      <c r="F16" s="220">
        <v>-5682</v>
      </c>
      <c r="G16" s="118"/>
      <c r="J16" s="207"/>
      <c r="L16" s="208"/>
    </row>
    <row r="17" spans="1:12" ht="12.75">
      <c r="A17" s="255" t="s">
        <v>3</v>
      </c>
      <c r="B17" s="35" t="s">
        <v>139</v>
      </c>
      <c r="C17" s="35"/>
      <c r="D17" s="220">
        <v>-2826</v>
      </c>
      <c r="F17" s="220">
        <v>-2809</v>
      </c>
      <c r="G17" s="115"/>
      <c r="J17" s="207"/>
      <c r="L17" s="208"/>
    </row>
    <row r="18" spans="1:12" ht="15.75" customHeight="1">
      <c r="A18" s="255" t="s">
        <v>61</v>
      </c>
      <c r="B18" s="35">
        <v>8</v>
      </c>
      <c r="C18" s="35"/>
      <c r="D18" s="220">
        <v>-913</v>
      </c>
      <c r="F18" s="220">
        <v>-227</v>
      </c>
      <c r="G18" s="118"/>
      <c r="J18" s="208"/>
      <c r="L18" s="208"/>
    </row>
    <row r="19" spans="1:10" ht="15" customHeight="1">
      <c r="A19" s="82" t="s">
        <v>130</v>
      </c>
      <c r="C19" s="35"/>
      <c r="D19" s="54">
        <f>SUM(D11:D18)</f>
        <v>22307</v>
      </c>
      <c r="F19" s="54">
        <f>SUM(F11:F18)</f>
        <v>6410</v>
      </c>
      <c r="G19" s="115"/>
      <c r="J19" s="208"/>
    </row>
    <row r="20" spans="1:10" ht="15" customHeight="1">
      <c r="A20" s="255"/>
      <c r="C20" s="35"/>
      <c r="D20" s="220"/>
      <c r="F20" s="220"/>
      <c r="G20" s="115"/>
      <c r="J20" s="208"/>
    </row>
    <row r="21" spans="1:10" ht="15" customHeight="1">
      <c r="A21" s="255" t="s">
        <v>73</v>
      </c>
      <c r="C21" s="35"/>
      <c r="D21" s="220">
        <v>0</v>
      </c>
      <c r="E21" s="38"/>
      <c r="F21" s="220">
        <v>1</v>
      </c>
      <c r="G21" s="115"/>
      <c r="J21" s="208"/>
    </row>
    <row r="22" spans="1:10" ht="12.75">
      <c r="A22" s="255" t="s">
        <v>74</v>
      </c>
      <c r="C22" s="35"/>
      <c r="D22" s="220">
        <v>-351</v>
      </c>
      <c r="E22" s="38"/>
      <c r="F22" s="220">
        <v>-511</v>
      </c>
      <c r="G22" s="115"/>
      <c r="J22" s="208"/>
    </row>
    <row r="23" spans="1:10" ht="12.75">
      <c r="A23" s="134" t="s">
        <v>76</v>
      </c>
      <c r="B23" s="35">
        <v>9</v>
      </c>
      <c r="C23" s="35"/>
      <c r="D23" s="169">
        <f>D21+D22</f>
        <v>-351</v>
      </c>
      <c r="E23" s="135"/>
      <c r="F23" s="169">
        <f>F21+F22</f>
        <v>-510</v>
      </c>
      <c r="G23" s="115"/>
      <c r="J23" s="208"/>
    </row>
    <row r="24" spans="1:10" ht="12.75">
      <c r="A24" s="134"/>
      <c r="C24" s="35"/>
      <c r="D24" s="242"/>
      <c r="E24" s="135"/>
      <c r="F24" s="242"/>
      <c r="G24" s="115"/>
      <c r="J24" s="208"/>
    </row>
    <row r="25" spans="1:10" ht="12.75">
      <c r="A25" s="82" t="s">
        <v>131</v>
      </c>
      <c r="C25" s="35"/>
      <c r="D25" s="227">
        <f>D23+D19</f>
        <v>21956</v>
      </c>
      <c r="E25" s="38"/>
      <c r="F25" s="227">
        <f>F23+F19</f>
        <v>5900</v>
      </c>
      <c r="G25" s="40"/>
      <c r="J25" s="208"/>
    </row>
    <row r="26" spans="1:10" ht="6" customHeight="1">
      <c r="A26" s="82"/>
      <c r="C26" s="35"/>
      <c r="D26" s="39"/>
      <c r="E26" s="38"/>
      <c r="F26" s="39"/>
      <c r="G26" s="40"/>
      <c r="J26" s="208"/>
    </row>
    <row r="27" spans="1:10" ht="12.75">
      <c r="A27" s="125"/>
      <c r="C27" s="38"/>
      <c r="D27" s="132"/>
      <c r="E27" s="120"/>
      <c r="F27" s="132"/>
      <c r="G27" s="40"/>
      <c r="J27" s="208"/>
    </row>
    <row r="28" spans="1:10" ht="5.25" customHeight="1">
      <c r="A28" s="125"/>
      <c r="C28" s="38"/>
      <c r="D28" s="132"/>
      <c r="E28" s="120"/>
      <c r="F28" s="132"/>
      <c r="G28" s="40"/>
      <c r="J28" s="208"/>
    </row>
    <row r="29" spans="1:10" ht="15.75" thickBot="1">
      <c r="A29" s="259" t="s">
        <v>123</v>
      </c>
      <c r="B29" s="38"/>
      <c r="C29" s="38"/>
      <c r="D29" s="244">
        <f>D25+D27</f>
        <v>21956</v>
      </c>
      <c r="E29" s="38"/>
      <c r="F29" s="244">
        <f>F25+F27</f>
        <v>5900</v>
      </c>
      <c r="G29" s="40"/>
      <c r="J29" s="208"/>
    </row>
    <row r="30" spans="1:10" ht="12.75">
      <c r="A30" s="81"/>
      <c r="C30" s="35"/>
      <c r="D30" s="84"/>
      <c r="F30" s="84"/>
      <c r="J30" s="208"/>
    </row>
    <row r="31" spans="1:7" ht="12.75">
      <c r="A31" s="119"/>
      <c r="B31" s="202"/>
      <c r="C31" s="75"/>
      <c r="D31" s="243"/>
      <c r="E31" s="211"/>
      <c r="F31" s="241"/>
      <c r="G31" s="43"/>
    </row>
    <row r="32" spans="1:7" ht="12.75">
      <c r="A32" s="119"/>
      <c r="B32" s="202"/>
      <c r="C32" s="229"/>
      <c r="D32" s="258"/>
      <c r="E32" s="258"/>
      <c r="F32" s="258"/>
      <c r="G32" s="222"/>
    </row>
    <row r="33" spans="1:7" ht="12.75">
      <c r="A33" s="119"/>
      <c r="B33" s="202"/>
      <c r="C33" s="229"/>
      <c r="D33" s="258"/>
      <c r="E33" s="258"/>
      <c r="F33" s="258"/>
      <c r="G33" s="222"/>
    </row>
    <row r="34" spans="1:7" ht="12.75">
      <c r="A34" s="119"/>
      <c r="B34" s="202"/>
      <c r="C34" s="229"/>
      <c r="D34" s="258"/>
      <c r="E34" s="258"/>
      <c r="F34" s="258"/>
      <c r="G34" s="222"/>
    </row>
    <row r="35" spans="1:7" ht="12.75">
      <c r="A35" s="119"/>
      <c r="B35" s="202"/>
      <c r="C35" s="229"/>
      <c r="D35" s="258"/>
      <c r="E35" s="258"/>
      <c r="F35" s="258"/>
      <c r="G35" s="222"/>
    </row>
    <row r="36" spans="1:9" ht="12.75">
      <c r="A36" s="198"/>
      <c r="G36" s="43"/>
      <c r="I36" s="205"/>
    </row>
    <row r="37" ht="12.75">
      <c r="A37" s="198"/>
    </row>
    <row r="38" spans="1:6" ht="12.75">
      <c r="A38" s="245"/>
      <c r="B38" s="65"/>
      <c r="C38" s="65"/>
      <c r="D38" s="65"/>
      <c r="E38" s="65"/>
      <c r="F38" s="65"/>
    </row>
    <row r="39" spans="1:6" ht="12.75">
      <c r="A39" s="65"/>
      <c r="B39" s="65"/>
      <c r="C39" s="65"/>
      <c r="D39" s="65"/>
      <c r="E39" s="65"/>
      <c r="F39" s="65"/>
    </row>
    <row r="40" ht="12.75">
      <c r="A40" s="65"/>
    </row>
    <row r="41" spans="1:8" ht="12.75">
      <c r="A41" s="201" t="s">
        <v>114</v>
      </c>
      <c r="B41" s="203"/>
      <c r="C41" s="85" t="s">
        <v>103</v>
      </c>
      <c r="D41" s="88"/>
      <c r="E41" s="69"/>
      <c r="F41" s="88"/>
      <c r="G41" s="20"/>
      <c r="H41" s="20"/>
    </row>
    <row r="42" spans="1:8" ht="12.75">
      <c r="A42" s="119" t="s">
        <v>39</v>
      </c>
      <c r="B42" s="203"/>
      <c r="C42" s="24"/>
      <c r="D42" s="23"/>
      <c r="E42" s="69"/>
      <c r="F42" s="266" t="s">
        <v>104</v>
      </c>
      <c r="G42" s="266"/>
      <c r="H42" s="266"/>
    </row>
    <row r="43" spans="1:6" ht="12.75">
      <c r="A43" s="87"/>
      <c r="B43" s="202"/>
      <c r="C43" s="76"/>
      <c r="D43" s="88"/>
      <c r="E43" s="88"/>
      <c r="F43" s="88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</sheetData>
  <mergeCells count="3">
    <mergeCell ref="A1:F1"/>
    <mergeCell ref="A2:F2"/>
    <mergeCell ref="F42:H42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view="pageBreakPreview" zoomScaleSheetLayoutView="100" workbookViewId="0" topLeftCell="A1">
      <selection activeCell="B54" sqref="B54"/>
    </sheetView>
  </sheetViews>
  <sheetFormatPr defaultColWidth="9.140625" defaultRowHeight="12.75"/>
  <cols>
    <col min="1" max="1" width="51.00390625" style="20" customWidth="1"/>
    <col min="2" max="2" width="15.28125" style="69" customWidth="1"/>
    <col min="3" max="3" width="4.57421875" style="24" customWidth="1"/>
    <col min="4" max="4" width="16.8515625" style="43" customWidth="1"/>
    <col min="5" max="5" width="2.7109375" style="43" customWidth="1"/>
    <col min="6" max="6" width="18.421875" style="222" customWidth="1"/>
    <col min="7" max="7" width="2.00390625" style="20" bestFit="1" customWidth="1"/>
    <col min="8" max="16384" width="9.140625" style="20" customWidth="1"/>
  </cols>
  <sheetData>
    <row r="1" spans="1:6" ht="12.75">
      <c r="A1" s="19" t="str">
        <f>'Cover '!A1</f>
        <v>ГРУПА НЕОХИМ</v>
      </c>
      <c r="B1" s="66"/>
      <c r="C1" s="19"/>
      <c r="D1" s="61"/>
      <c r="E1" s="61"/>
      <c r="F1" s="61"/>
    </row>
    <row r="2" spans="1:7" s="22" customFormat="1" ht="12.75">
      <c r="A2" s="175" t="s">
        <v>85</v>
      </c>
      <c r="B2" s="176"/>
      <c r="C2" s="62"/>
      <c r="D2" s="62"/>
      <c r="E2" s="62"/>
      <c r="F2" s="62"/>
      <c r="G2" s="47"/>
    </row>
    <row r="3" spans="1:7" ht="15" customHeight="1">
      <c r="A3" s="62" t="s">
        <v>122</v>
      </c>
      <c r="B3" s="177"/>
      <c r="C3" s="47"/>
      <c r="D3" s="47"/>
      <c r="E3" s="47"/>
      <c r="F3" s="47"/>
      <c r="G3" s="43"/>
    </row>
    <row r="4" spans="1:7" ht="29.25">
      <c r="A4" s="43"/>
      <c r="B4" s="174" t="s">
        <v>4</v>
      </c>
      <c r="C4" s="74"/>
      <c r="D4" s="183" t="s">
        <v>124</v>
      </c>
      <c r="E4" s="89"/>
      <c r="F4" s="183" t="s">
        <v>115</v>
      </c>
      <c r="G4" s="43"/>
    </row>
    <row r="5" spans="1:7" ht="17.25" customHeight="1">
      <c r="A5" s="43"/>
      <c r="B5" s="74"/>
      <c r="C5" s="74"/>
      <c r="D5" s="173" t="s">
        <v>90</v>
      </c>
      <c r="E5" s="173"/>
      <c r="F5" s="173" t="s">
        <v>90</v>
      </c>
      <c r="G5" s="43"/>
    </row>
    <row r="6" spans="1:7" ht="17.25" customHeight="1">
      <c r="A6" s="43"/>
      <c r="B6" s="74"/>
      <c r="C6" s="74"/>
      <c r="D6" s="173"/>
      <c r="E6" s="173"/>
      <c r="F6" s="173"/>
      <c r="G6" s="43"/>
    </row>
    <row r="7" spans="1:7" ht="17.25" customHeight="1">
      <c r="A7" s="175" t="s">
        <v>59</v>
      </c>
      <c r="B7" s="74"/>
      <c r="C7" s="74"/>
      <c r="D7" s="173"/>
      <c r="E7" s="173"/>
      <c r="F7" s="173"/>
      <c r="G7" s="43"/>
    </row>
    <row r="8" spans="1:7" ht="12.75">
      <c r="A8" s="175" t="s">
        <v>10</v>
      </c>
      <c r="B8" s="70"/>
      <c r="C8" s="42"/>
      <c r="D8" s="88"/>
      <c r="E8" s="88"/>
      <c r="F8" s="88"/>
      <c r="G8" s="43"/>
    </row>
    <row r="9" spans="1:7" ht="12.75">
      <c r="A9" s="92" t="s">
        <v>69</v>
      </c>
      <c r="B9" s="229">
        <v>10</v>
      </c>
      <c r="C9" s="42"/>
      <c r="D9" s="93">
        <v>97174</v>
      </c>
      <c r="E9" s="88"/>
      <c r="F9" s="224">
        <v>99086</v>
      </c>
      <c r="G9" s="43"/>
    </row>
    <row r="10" spans="1:7" ht="12.75">
      <c r="A10" s="94" t="s">
        <v>31</v>
      </c>
      <c r="B10" s="229">
        <v>11</v>
      </c>
      <c r="C10" s="42"/>
      <c r="D10" s="93">
        <v>272</v>
      </c>
      <c r="E10" s="93"/>
      <c r="F10" s="224">
        <v>194</v>
      </c>
      <c r="G10" s="43"/>
    </row>
    <row r="11" spans="1:7" ht="12.75">
      <c r="A11" s="94" t="s">
        <v>35</v>
      </c>
      <c r="B11" s="229"/>
      <c r="C11" s="42"/>
      <c r="D11" s="93">
        <v>4</v>
      </c>
      <c r="E11" s="93"/>
      <c r="F11" s="224">
        <v>4</v>
      </c>
      <c r="G11" s="43"/>
    </row>
    <row r="12" spans="1:8" ht="12.75">
      <c r="A12" s="94" t="s">
        <v>77</v>
      </c>
      <c r="B12" s="229"/>
      <c r="C12" s="42"/>
      <c r="D12" s="93">
        <f>563+88</f>
        <v>651</v>
      </c>
      <c r="E12" s="93"/>
      <c r="F12" s="224">
        <f>563+88</f>
        <v>651</v>
      </c>
      <c r="G12" s="64"/>
      <c r="H12" s="240"/>
    </row>
    <row r="13" spans="1:7" ht="12.75">
      <c r="A13" s="88"/>
      <c r="B13" s="70"/>
      <c r="C13" s="42"/>
      <c r="D13" s="95">
        <f>SUM(D9:D12)</f>
        <v>98101</v>
      </c>
      <c r="E13" s="96"/>
      <c r="F13" s="95">
        <f>SUM(F9:F12)</f>
        <v>99935</v>
      </c>
      <c r="G13" s="43"/>
    </row>
    <row r="14" spans="1:7" ht="12.75">
      <c r="A14" s="175" t="s">
        <v>11</v>
      </c>
      <c r="B14" s="70"/>
      <c r="C14" s="42"/>
      <c r="D14" s="96"/>
      <c r="E14" s="96"/>
      <c r="F14" s="96"/>
      <c r="G14" s="43"/>
    </row>
    <row r="15" spans="1:7" ht="12.75">
      <c r="A15" s="92" t="s">
        <v>8</v>
      </c>
      <c r="B15" s="229">
        <v>12</v>
      </c>
      <c r="C15" s="76"/>
      <c r="D15" s="63">
        <v>23393</v>
      </c>
      <c r="E15" s="63"/>
      <c r="F15" s="63">
        <v>26629</v>
      </c>
      <c r="G15" s="43"/>
    </row>
    <row r="16" spans="1:7" ht="12.75">
      <c r="A16" s="92" t="s">
        <v>97</v>
      </c>
      <c r="B16" s="229">
        <v>13</v>
      </c>
      <c r="C16" s="76"/>
      <c r="D16" s="63">
        <v>3679</v>
      </c>
      <c r="E16" s="63"/>
      <c r="F16" s="63">
        <v>2460</v>
      </c>
      <c r="G16" s="43"/>
    </row>
    <row r="17" spans="1:16" ht="12.75">
      <c r="A17" s="92" t="s">
        <v>18</v>
      </c>
      <c r="B17" s="229">
        <v>14</v>
      </c>
      <c r="C17" s="76"/>
      <c r="D17" s="63">
        <v>10</v>
      </c>
      <c r="E17" s="63"/>
      <c r="F17" s="63">
        <v>10</v>
      </c>
      <c r="G17" s="43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7" ht="12.75">
      <c r="A18" s="88" t="s">
        <v>32</v>
      </c>
      <c r="B18" s="229">
        <v>15</v>
      </c>
      <c r="C18" s="76"/>
      <c r="D18" s="63">
        <v>2342</v>
      </c>
      <c r="E18" s="63"/>
      <c r="F18" s="63">
        <v>2955</v>
      </c>
      <c r="G18" s="64"/>
    </row>
    <row r="19" spans="1:7" ht="12.75">
      <c r="A19" s="92" t="s">
        <v>49</v>
      </c>
      <c r="B19" s="229">
        <v>16</v>
      </c>
      <c r="C19" s="76"/>
      <c r="D19" s="63">
        <v>5018</v>
      </c>
      <c r="E19" s="63"/>
      <c r="F19" s="63">
        <v>1207</v>
      </c>
      <c r="G19" s="43"/>
    </row>
    <row r="20" spans="1:7" ht="12.75">
      <c r="A20" s="228"/>
      <c r="B20" s="70"/>
      <c r="C20" s="221"/>
      <c r="D20" s="95">
        <f>SUM(D15:D19)</f>
        <v>34442</v>
      </c>
      <c r="E20" s="96"/>
      <c r="F20" s="95">
        <f>SUM(F15:F19)</f>
        <v>33261</v>
      </c>
      <c r="G20" s="43"/>
    </row>
    <row r="21" spans="1:7" s="219" customFormat="1" ht="12.75">
      <c r="A21" s="228"/>
      <c r="B21" s="70"/>
      <c r="C21" s="221"/>
      <c r="D21" s="96"/>
      <c r="E21" s="96"/>
      <c r="F21" s="96"/>
      <c r="G21" s="222"/>
    </row>
    <row r="22" spans="1:7" ht="15.75" thickBot="1">
      <c r="A22" s="175" t="s">
        <v>91</v>
      </c>
      <c r="B22" s="70"/>
      <c r="C22" s="42"/>
      <c r="D22" s="97">
        <f>SUM(D13+D20)</f>
        <v>132543</v>
      </c>
      <c r="E22" s="96"/>
      <c r="F22" s="97">
        <f>SUM(F13+F20)</f>
        <v>133196</v>
      </c>
      <c r="G22" s="43"/>
    </row>
    <row r="23" spans="1:7" ht="15.75" thickTop="1">
      <c r="A23" s="92"/>
      <c r="B23" s="229"/>
      <c r="C23" s="76"/>
      <c r="D23" s="88"/>
      <c r="E23" s="88"/>
      <c r="F23" s="88"/>
      <c r="G23" s="43"/>
    </row>
    <row r="24" spans="1:7" ht="12.75">
      <c r="A24" s="175" t="s">
        <v>16</v>
      </c>
      <c r="B24" s="74"/>
      <c r="C24" s="74"/>
      <c r="D24" s="84"/>
      <c r="E24" s="91"/>
      <c r="F24" s="84"/>
      <c r="G24" s="43"/>
    </row>
    <row r="25" spans="1:7" ht="12.75">
      <c r="A25" s="178" t="s">
        <v>94</v>
      </c>
      <c r="B25" s="74"/>
      <c r="C25" s="74"/>
      <c r="D25" s="84"/>
      <c r="E25" s="91"/>
      <c r="F25" s="84"/>
      <c r="G25" s="43"/>
    </row>
    <row r="26" spans="1:7" ht="29.25">
      <c r="A26" s="179" t="s">
        <v>86</v>
      </c>
      <c r="B26" s="74"/>
      <c r="C26" s="74"/>
      <c r="D26" s="84"/>
      <c r="E26" s="91"/>
      <c r="F26" s="84"/>
      <c r="G26" s="43"/>
    </row>
    <row r="27" spans="1:7" ht="12.75">
      <c r="A27" s="92" t="s">
        <v>36</v>
      </c>
      <c r="B27" s="246"/>
      <c r="C27" s="42"/>
      <c r="D27" s="63">
        <v>2654</v>
      </c>
      <c r="E27" s="63"/>
      <c r="F27" s="63">
        <v>2654</v>
      </c>
      <c r="G27" s="43"/>
    </row>
    <row r="28" spans="1:7" ht="12.75">
      <c r="A28" s="92" t="s">
        <v>54</v>
      </c>
      <c r="B28" s="246"/>
      <c r="C28" s="42"/>
      <c r="D28" s="63">
        <v>-3575</v>
      </c>
      <c r="E28" s="63"/>
      <c r="F28" s="63">
        <v>-3575</v>
      </c>
      <c r="G28" s="43"/>
    </row>
    <row r="29" spans="1:7" ht="12.75">
      <c r="A29" s="92" t="s">
        <v>75</v>
      </c>
      <c r="B29" s="246"/>
      <c r="C29" s="42"/>
      <c r="D29" s="63">
        <f>303-38</f>
        <v>265</v>
      </c>
      <c r="E29" s="63"/>
      <c r="F29" s="63">
        <f>303-38</f>
        <v>265</v>
      </c>
      <c r="G29" s="43"/>
    </row>
    <row r="30" spans="1:7" ht="12.75">
      <c r="A30" s="92" t="s">
        <v>107</v>
      </c>
      <c r="B30" s="70"/>
      <c r="C30" s="42"/>
      <c r="D30" s="63">
        <v>97299</v>
      </c>
      <c r="E30" s="63"/>
      <c r="F30" s="63">
        <f>75243-26+88+38</f>
        <v>75343</v>
      </c>
      <c r="G30" s="43"/>
    </row>
    <row r="31" spans="1:7" ht="12.75">
      <c r="A31" s="92" t="s">
        <v>95</v>
      </c>
      <c r="B31" s="70"/>
      <c r="C31" s="42"/>
      <c r="D31" s="63">
        <v>2547</v>
      </c>
      <c r="E31" s="63"/>
      <c r="F31" s="63">
        <f>2226+26</f>
        <v>2252</v>
      </c>
      <c r="G31" s="43"/>
    </row>
    <row r="32" spans="1:6" ht="12.75">
      <c r="A32" s="43"/>
      <c r="B32" s="229"/>
      <c r="C32" s="42"/>
      <c r="D32" s="98">
        <f>SUM(D27:D31)</f>
        <v>99190</v>
      </c>
      <c r="E32" s="99"/>
      <c r="F32" s="98">
        <f>SUM(F27:F31)</f>
        <v>76939</v>
      </c>
    </row>
    <row r="33" spans="1:6" ht="5.25" customHeight="1">
      <c r="A33" s="43"/>
      <c r="B33" s="229"/>
      <c r="C33" s="42"/>
      <c r="D33" s="99"/>
      <c r="E33" s="99"/>
      <c r="F33" s="99"/>
    </row>
    <row r="34" spans="1:6" ht="12.75">
      <c r="A34" s="134" t="s">
        <v>100</v>
      </c>
      <c r="B34" s="229"/>
      <c r="C34" s="42"/>
      <c r="D34" s="99">
        <v>-57</v>
      </c>
      <c r="E34" s="99"/>
      <c r="F34" s="99">
        <v>-57</v>
      </c>
    </row>
    <row r="35" spans="1:6" ht="6" customHeight="1">
      <c r="A35" s="175"/>
      <c r="B35" s="229"/>
      <c r="C35" s="42"/>
      <c r="D35" s="99"/>
      <c r="E35" s="99"/>
      <c r="F35" s="99"/>
    </row>
    <row r="36" spans="1:6" ht="20.25" customHeight="1">
      <c r="A36" s="178" t="s">
        <v>78</v>
      </c>
      <c r="B36" s="247">
        <v>17</v>
      </c>
      <c r="C36" s="42"/>
      <c r="D36" s="194">
        <f>D34+D32</f>
        <v>99133</v>
      </c>
      <c r="E36" s="99"/>
      <c r="F36" s="194">
        <f>F34+F32</f>
        <v>76882</v>
      </c>
    </row>
    <row r="37" spans="1:6" ht="12.75">
      <c r="A37" s="180"/>
      <c r="B37" s="70"/>
      <c r="C37" s="42"/>
      <c r="D37" s="99"/>
      <c r="E37" s="99"/>
      <c r="F37" s="99"/>
    </row>
    <row r="38" spans="1:6" ht="12.75">
      <c r="A38" s="175" t="s">
        <v>50</v>
      </c>
      <c r="B38" s="246"/>
      <c r="C38" s="42"/>
      <c r="D38" s="99"/>
      <c r="E38" s="99"/>
      <c r="F38" s="99"/>
    </row>
    <row r="39" spans="1:6" ht="12.75">
      <c r="A39" s="92" t="s">
        <v>87</v>
      </c>
      <c r="B39" s="246">
        <v>18</v>
      </c>
      <c r="C39" s="42"/>
      <c r="D39" s="100">
        <v>13620</v>
      </c>
      <c r="E39" s="99"/>
      <c r="F39" s="100">
        <v>13553</v>
      </c>
    </row>
    <row r="40" spans="1:6" ht="12.75">
      <c r="A40" s="92" t="s">
        <v>119</v>
      </c>
      <c r="B40" s="246">
        <v>19</v>
      </c>
      <c r="C40" s="42"/>
      <c r="D40" s="63">
        <v>85</v>
      </c>
      <c r="E40" s="63"/>
      <c r="F40" s="63">
        <v>85</v>
      </c>
    </row>
    <row r="41" spans="1:6" ht="12.75">
      <c r="A41" s="92" t="s">
        <v>66</v>
      </c>
      <c r="B41" s="246">
        <v>20</v>
      </c>
      <c r="C41" s="42"/>
      <c r="D41" s="100">
        <v>156</v>
      </c>
      <c r="E41" s="99"/>
      <c r="F41" s="100">
        <v>156</v>
      </c>
    </row>
    <row r="42" spans="1:7" ht="12.75">
      <c r="A42" s="81" t="s">
        <v>64</v>
      </c>
      <c r="B42" s="246"/>
      <c r="C42" s="42"/>
      <c r="D42" s="63">
        <v>1687</v>
      </c>
      <c r="E42" s="63"/>
      <c r="F42" s="63">
        <v>1687</v>
      </c>
      <c r="G42" s="43"/>
    </row>
    <row r="43" spans="1:7" ht="12.75">
      <c r="A43" s="223" t="s">
        <v>111</v>
      </c>
      <c r="B43" s="246">
        <v>21</v>
      </c>
      <c r="C43" s="42"/>
      <c r="D43" s="63">
        <v>224</v>
      </c>
      <c r="E43" s="63"/>
      <c r="F43" s="63">
        <v>224</v>
      </c>
      <c r="G43" s="43"/>
    </row>
    <row r="44" spans="2:7" ht="12.75">
      <c r="B44" s="229"/>
      <c r="C44" s="181"/>
      <c r="D44" s="98">
        <f>SUM(D39:D43)</f>
        <v>15772</v>
      </c>
      <c r="E44" s="99"/>
      <c r="F44" s="98">
        <f>SUM(F39:F43)</f>
        <v>15705</v>
      </c>
      <c r="G44" s="43"/>
    </row>
    <row r="45" spans="2:7" ht="12.75">
      <c r="B45" s="229"/>
      <c r="C45" s="181"/>
      <c r="D45" s="99"/>
      <c r="E45" s="99"/>
      <c r="F45" s="99"/>
      <c r="G45" s="43"/>
    </row>
    <row r="46" spans="1:7" ht="12.75">
      <c r="A46" s="175" t="s">
        <v>33</v>
      </c>
      <c r="B46" s="248"/>
      <c r="C46" s="181"/>
      <c r="D46" s="88"/>
      <c r="E46" s="88"/>
      <c r="F46" s="88"/>
      <c r="G46" s="43"/>
    </row>
    <row r="47" spans="1:7" ht="12.75">
      <c r="A47" s="101" t="s">
        <v>88</v>
      </c>
      <c r="B47" s="229">
        <v>22</v>
      </c>
      <c r="C47" s="181"/>
      <c r="D47" s="63">
        <v>0</v>
      </c>
      <c r="E47" s="88"/>
      <c r="F47" s="63">
        <v>3913</v>
      </c>
      <c r="G47" s="43"/>
    </row>
    <row r="48" spans="1:7" ht="12.75">
      <c r="A48" s="101" t="s">
        <v>51</v>
      </c>
      <c r="B48" s="229">
        <v>18</v>
      </c>
      <c r="C48" s="76"/>
      <c r="D48" s="63">
        <v>6467</v>
      </c>
      <c r="E48" s="88"/>
      <c r="F48" s="63">
        <v>8247</v>
      </c>
      <c r="G48" s="43"/>
    </row>
    <row r="49" spans="1:7" ht="12.75">
      <c r="A49" s="101" t="s">
        <v>19</v>
      </c>
      <c r="B49" s="229">
        <v>23</v>
      </c>
      <c r="C49" s="181"/>
      <c r="D49" s="63">
        <v>3878</v>
      </c>
      <c r="E49" s="102"/>
      <c r="F49" s="63">
        <v>12747</v>
      </c>
      <c r="G49" s="43"/>
    </row>
    <row r="50" spans="1:7" ht="12.75">
      <c r="A50" s="101" t="s">
        <v>20</v>
      </c>
      <c r="B50" s="229">
        <v>24</v>
      </c>
      <c r="C50" s="76"/>
      <c r="D50" s="63">
        <v>3197</v>
      </c>
      <c r="E50" s="88"/>
      <c r="F50" s="63">
        <v>11194</v>
      </c>
      <c r="G50" s="43"/>
    </row>
    <row r="51" spans="1:7" ht="12.75">
      <c r="A51" s="101" t="s">
        <v>62</v>
      </c>
      <c r="B51" s="229">
        <v>25</v>
      </c>
      <c r="C51" s="76"/>
      <c r="D51" s="63">
        <v>1658</v>
      </c>
      <c r="E51" s="102"/>
      <c r="F51" s="63">
        <v>1646</v>
      </c>
      <c r="G51" s="43"/>
    </row>
    <row r="52" spans="1:7" ht="12.75">
      <c r="A52" s="101" t="s">
        <v>55</v>
      </c>
      <c r="B52" s="229">
        <v>26</v>
      </c>
      <c r="C52" s="76"/>
      <c r="D52" s="63">
        <v>300</v>
      </c>
      <c r="E52" s="102"/>
      <c r="F52" s="63">
        <v>304</v>
      </c>
      <c r="G52" s="43"/>
    </row>
    <row r="53" spans="1:7" ht="12.75">
      <c r="A53" s="101" t="s">
        <v>34</v>
      </c>
      <c r="B53" s="229">
        <v>27</v>
      </c>
      <c r="C53" s="42"/>
      <c r="D53" s="63">
        <v>2138</v>
      </c>
      <c r="E53" s="102"/>
      <c r="F53" s="63">
        <v>2558</v>
      </c>
      <c r="G53" s="43"/>
    </row>
    <row r="54" spans="2:7" ht="18" customHeight="1">
      <c r="B54" s="70"/>
      <c r="C54" s="42"/>
      <c r="D54" s="98">
        <f>SUM(D47:D53)</f>
        <v>17638</v>
      </c>
      <c r="E54" s="99"/>
      <c r="F54" s="98">
        <f>SUM(F47:F53)</f>
        <v>40609</v>
      </c>
      <c r="G54" s="43"/>
    </row>
    <row r="55" spans="1:7" ht="12.75">
      <c r="A55" s="178" t="s">
        <v>92</v>
      </c>
      <c r="B55" s="70"/>
      <c r="C55" s="42"/>
      <c r="D55" s="133">
        <f>D44+D54</f>
        <v>33410</v>
      </c>
      <c r="E55" s="96"/>
      <c r="F55" s="133">
        <f>F44+F54</f>
        <v>56314</v>
      </c>
      <c r="G55" s="43"/>
    </row>
    <row r="56" spans="1:7" ht="12.75">
      <c r="A56" s="175"/>
      <c r="B56" s="70"/>
      <c r="C56" s="42"/>
      <c r="D56" s="96"/>
      <c r="E56" s="96"/>
      <c r="F56" s="96"/>
      <c r="G56" s="43"/>
    </row>
    <row r="57" spans="1:6" ht="15.75" thickBot="1">
      <c r="A57" s="175" t="s">
        <v>93</v>
      </c>
      <c r="B57" s="229"/>
      <c r="D57" s="103">
        <f>D36+D55</f>
        <v>132543</v>
      </c>
      <c r="E57" s="99"/>
      <c r="F57" s="103">
        <f>F36+F55</f>
        <v>133196</v>
      </c>
    </row>
    <row r="58" spans="1:6" ht="15.75" thickTop="1">
      <c r="A58" s="90"/>
      <c r="B58" s="229"/>
      <c r="D58" s="88"/>
      <c r="E58" s="88"/>
      <c r="F58" s="88"/>
    </row>
    <row r="59" spans="1:6" ht="12.75">
      <c r="A59" s="88"/>
      <c r="B59" s="229"/>
      <c r="D59" s="68"/>
      <c r="E59" s="88"/>
      <c r="F59" s="68"/>
    </row>
    <row r="60" spans="1:7" ht="12.75">
      <c r="A60" s="198"/>
      <c r="B60" s="74"/>
      <c r="C60" s="74"/>
      <c r="D60" s="74"/>
      <c r="E60" s="35"/>
      <c r="F60" s="74"/>
      <c r="G60" s="43"/>
    </row>
    <row r="61" spans="1:7" ht="12.75">
      <c r="A61" s="193"/>
      <c r="B61" s="74"/>
      <c r="C61" s="74"/>
      <c r="D61" s="74"/>
      <c r="E61" s="35"/>
      <c r="F61" s="74"/>
      <c r="G61" s="41"/>
    </row>
    <row r="62" spans="1:7" ht="12.75">
      <c r="A62" s="245"/>
      <c r="B62" s="74"/>
      <c r="C62" s="74"/>
      <c r="D62" s="74"/>
      <c r="E62" s="35"/>
      <c r="F62" s="74"/>
      <c r="G62" s="41"/>
    </row>
    <row r="63" spans="1:7" ht="12.75">
      <c r="A63" s="200"/>
      <c r="B63" s="74"/>
      <c r="C63" s="74"/>
      <c r="D63" s="74"/>
      <c r="E63" s="35"/>
      <c r="F63" s="74"/>
      <c r="G63" s="41"/>
    </row>
    <row r="64" spans="1:7" ht="12.75">
      <c r="A64" s="199"/>
      <c r="B64" s="74"/>
      <c r="C64" s="74"/>
      <c r="D64" s="74"/>
      <c r="E64" s="35"/>
      <c r="F64" s="74"/>
      <c r="G64" s="41"/>
    </row>
    <row r="65" spans="1:7" ht="12.75">
      <c r="A65" s="200"/>
      <c r="B65" s="74"/>
      <c r="C65" s="74"/>
      <c r="D65" s="74"/>
      <c r="E65" s="35"/>
      <c r="F65" s="74"/>
      <c r="G65" s="41"/>
    </row>
    <row r="66" spans="1:7" ht="12.75">
      <c r="A66" s="65"/>
      <c r="B66" s="74"/>
      <c r="C66" s="74"/>
      <c r="D66" s="74"/>
      <c r="E66" s="35"/>
      <c r="F66" s="74"/>
      <c r="G66" s="41"/>
    </row>
    <row r="67" spans="1:6" ht="12.75">
      <c r="A67" s="85" t="s">
        <v>114</v>
      </c>
      <c r="B67" s="229"/>
      <c r="C67" s="85" t="s">
        <v>103</v>
      </c>
      <c r="D67" s="88"/>
      <c r="E67" s="69"/>
      <c r="F67" s="88"/>
    </row>
    <row r="68" spans="1:7" ht="12.75">
      <c r="A68" s="86" t="s">
        <v>39</v>
      </c>
      <c r="B68" s="229"/>
      <c r="D68" s="23"/>
      <c r="E68" s="69"/>
      <c r="F68" s="266" t="s">
        <v>104</v>
      </c>
      <c r="G68" s="266"/>
    </row>
    <row r="69" spans="1:7" ht="12.75">
      <c r="A69" s="87"/>
      <c r="B69" s="229"/>
      <c r="C69" s="76"/>
      <c r="D69" s="88"/>
      <c r="E69" s="88"/>
      <c r="F69" s="88"/>
      <c r="G69" s="41"/>
    </row>
    <row r="70" spans="1:6" ht="12.75">
      <c r="A70" s="23"/>
      <c r="B70" s="229"/>
      <c r="D70" s="88"/>
      <c r="E70" s="88"/>
      <c r="F70" s="88"/>
    </row>
    <row r="71" spans="1:6" ht="12.75">
      <c r="A71" s="23"/>
      <c r="B71" s="249"/>
      <c r="C71" s="23"/>
      <c r="D71" s="88"/>
      <c r="E71" s="88"/>
      <c r="F71" s="88"/>
    </row>
    <row r="72" spans="1:6" ht="12.75">
      <c r="A72" s="23"/>
      <c r="B72" s="249"/>
      <c r="C72" s="23"/>
      <c r="D72" s="88"/>
      <c r="E72" s="88"/>
      <c r="F72" s="88"/>
    </row>
    <row r="73" spans="1:6" ht="12.75">
      <c r="A73" s="23"/>
      <c r="B73" s="249"/>
      <c r="C73" s="23"/>
      <c r="D73" s="88"/>
      <c r="E73" s="88"/>
      <c r="F73" s="88"/>
    </row>
    <row r="74" spans="1:6" ht="12.75">
      <c r="A74" s="23"/>
      <c r="B74" s="249"/>
      <c r="C74" s="23"/>
      <c r="D74" s="88"/>
      <c r="E74" s="88"/>
      <c r="F74" s="88"/>
    </row>
    <row r="75" spans="1:6" ht="12.75">
      <c r="A75" s="23"/>
      <c r="B75" s="249"/>
      <c r="C75" s="23"/>
      <c r="D75" s="88"/>
      <c r="E75" s="88"/>
      <c r="F75" s="88"/>
    </row>
    <row r="76" spans="1:6" ht="12.75">
      <c r="A76" s="23"/>
      <c r="B76" s="249"/>
      <c r="C76" s="23"/>
      <c r="D76" s="88"/>
      <c r="E76" s="88"/>
      <c r="F76" s="88"/>
    </row>
    <row r="77" spans="1:6" ht="12.75">
      <c r="A77" s="23"/>
      <c r="B77" s="249"/>
      <c r="C77" s="23"/>
      <c r="D77" s="88"/>
      <c r="E77" s="88"/>
      <c r="F77" s="88"/>
    </row>
    <row r="78" spans="1:6" ht="12.75">
      <c r="A78" s="23"/>
      <c r="B78" s="249"/>
      <c r="C78" s="23"/>
      <c r="D78" s="88"/>
      <c r="E78" s="88"/>
      <c r="F78" s="88"/>
    </row>
    <row r="79" spans="1:6" ht="12.75">
      <c r="A79" s="23"/>
      <c r="B79" s="249"/>
      <c r="C79" s="23"/>
      <c r="D79" s="88"/>
      <c r="E79" s="88"/>
      <c r="F79" s="88"/>
    </row>
    <row r="80" spans="1:6" ht="12.75">
      <c r="A80" s="23"/>
      <c r="B80" s="249"/>
      <c r="C80" s="23"/>
      <c r="D80" s="88"/>
      <c r="E80" s="88"/>
      <c r="F80" s="88"/>
    </row>
    <row r="81" spans="1:6" ht="12.75">
      <c r="A81" s="23"/>
      <c r="B81" s="249"/>
      <c r="C81" s="23"/>
      <c r="D81" s="88"/>
      <c r="E81" s="88"/>
      <c r="F81" s="88"/>
    </row>
    <row r="82" spans="1:6" ht="12.75">
      <c r="A82" s="23"/>
      <c r="B82" s="104"/>
      <c r="C82" s="23"/>
      <c r="D82" s="88"/>
      <c r="E82" s="88"/>
      <c r="F82" s="88"/>
    </row>
    <row r="83" spans="1:6" ht="12.75">
      <c r="A83" s="23"/>
      <c r="B83" s="104"/>
      <c r="C83" s="23"/>
      <c r="D83" s="88"/>
      <c r="E83" s="88"/>
      <c r="F83" s="88"/>
    </row>
    <row r="84" spans="1:6" ht="12.75">
      <c r="A84" s="23"/>
      <c r="B84" s="104"/>
      <c r="C84" s="23"/>
      <c r="D84" s="88"/>
      <c r="E84" s="88"/>
      <c r="F84" s="88"/>
    </row>
    <row r="85" spans="1:6" ht="12.75">
      <c r="A85" s="23"/>
      <c r="B85" s="104"/>
      <c r="C85" s="23"/>
      <c r="D85" s="88"/>
      <c r="E85" s="88"/>
      <c r="F85" s="88"/>
    </row>
    <row r="86" spans="1:6" ht="12.75">
      <c r="A86" s="23"/>
      <c r="B86" s="104"/>
      <c r="C86" s="23"/>
      <c r="D86" s="88"/>
      <c r="E86" s="88"/>
      <c r="F86" s="88"/>
    </row>
    <row r="87" spans="1:6" ht="12.75">
      <c r="A87" s="23"/>
      <c r="B87" s="104"/>
      <c r="C87" s="23"/>
      <c r="D87" s="88"/>
      <c r="E87" s="88"/>
      <c r="F87" s="88"/>
    </row>
    <row r="88" spans="1:6" ht="12.75">
      <c r="A88" s="23"/>
      <c r="B88" s="104"/>
      <c r="C88" s="23"/>
      <c r="D88" s="88"/>
      <c r="E88" s="88"/>
      <c r="F88" s="88"/>
    </row>
    <row r="89" spans="1:6" ht="12.75">
      <c r="A89" s="23"/>
      <c r="B89" s="104"/>
      <c r="C89" s="23"/>
      <c r="D89" s="88"/>
      <c r="E89" s="88"/>
      <c r="F89" s="88"/>
    </row>
    <row r="90" spans="1:6" ht="12.75">
      <c r="A90" s="23"/>
      <c r="B90" s="104"/>
      <c r="C90" s="23"/>
      <c r="D90" s="88"/>
      <c r="E90" s="88"/>
      <c r="F90" s="88"/>
    </row>
    <row r="91" spans="1:6" ht="12.75">
      <c r="A91" s="23"/>
      <c r="B91" s="104"/>
      <c r="C91" s="23"/>
      <c r="D91" s="88"/>
      <c r="E91" s="88"/>
      <c r="F91" s="88"/>
    </row>
    <row r="92" spans="1:6" ht="12.75">
      <c r="A92" s="23"/>
      <c r="B92" s="104"/>
      <c r="C92" s="23"/>
      <c r="D92" s="88"/>
      <c r="E92" s="88"/>
      <c r="F92" s="88"/>
    </row>
    <row r="93" spans="1:6" ht="12.75">
      <c r="A93" s="23"/>
      <c r="B93" s="104"/>
      <c r="C93" s="23"/>
      <c r="D93" s="88"/>
      <c r="E93" s="88"/>
      <c r="F93" s="88"/>
    </row>
    <row r="94" spans="1:6" ht="12.75">
      <c r="A94" s="23"/>
      <c r="B94" s="104"/>
      <c r="C94" s="23"/>
      <c r="D94" s="88"/>
      <c r="E94" s="88"/>
      <c r="F94" s="88"/>
    </row>
    <row r="95" spans="1:6" ht="12.75">
      <c r="A95" s="23"/>
      <c r="B95" s="104"/>
      <c r="C95" s="23"/>
      <c r="D95" s="88"/>
      <c r="E95" s="88"/>
      <c r="F95" s="88"/>
    </row>
    <row r="96" spans="1:6" ht="12.75">
      <c r="A96" s="23"/>
      <c r="B96" s="104"/>
      <c r="C96" s="23"/>
      <c r="D96" s="88"/>
      <c r="E96" s="88"/>
      <c r="F96" s="88"/>
    </row>
    <row r="97" spans="1:6" ht="12.75">
      <c r="A97" s="23"/>
      <c r="B97" s="104"/>
      <c r="C97" s="23"/>
      <c r="D97" s="88"/>
      <c r="E97" s="88"/>
      <c r="F97" s="88"/>
    </row>
    <row r="98" spans="1:6" ht="12.75">
      <c r="A98" s="23"/>
      <c r="B98" s="104"/>
      <c r="C98" s="23"/>
      <c r="D98" s="88"/>
      <c r="E98" s="88"/>
      <c r="F98" s="88"/>
    </row>
    <row r="99" spans="2:3" ht="12.75">
      <c r="B99" s="71"/>
      <c r="C99" s="20"/>
    </row>
    <row r="100" spans="2:3" ht="12.75">
      <c r="B100" s="71"/>
      <c r="C100" s="20"/>
    </row>
    <row r="101" spans="2:3" ht="12.75">
      <c r="B101" s="71"/>
      <c r="C101" s="20"/>
    </row>
  </sheetData>
  <mergeCells count="1">
    <mergeCell ref="F68:G68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67" r:id="rId1"/>
  <headerFooter alignWithMargins="0">
    <oddFooter>&amp;R&amp;P</oddFooter>
  </headerFooter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SheetLayoutView="100" workbookViewId="0" topLeftCell="A1">
      <selection activeCell="B39" sqref="B39"/>
    </sheetView>
  </sheetViews>
  <sheetFormatPr defaultColWidth="7.8515625" defaultRowHeight="12.75"/>
  <cols>
    <col min="1" max="1" width="65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68" t="str">
        <f>'Cover '!A1</f>
        <v>ГРУПА НЕОХИМ</v>
      </c>
      <c r="B1" s="269"/>
      <c r="C1" s="269"/>
      <c r="D1" s="269"/>
      <c r="E1" s="269"/>
      <c r="F1" s="28"/>
      <c r="G1" s="3"/>
      <c r="H1" s="29"/>
    </row>
    <row r="2" spans="1:7" s="6" customFormat="1" ht="15">
      <c r="A2" s="270" t="s">
        <v>89</v>
      </c>
      <c r="B2" s="271"/>
      <c r="C2" s="271"/>
      <c r="D2" s="271"/>
      <c r="E2" s="271"/>
      <c r="F2" s="28"/>
      <c r="G2" s="5"/>
    </row>
    <row r="3" spans="1:7" s="6" customFormat="1" ht="15">
      <c r="A3" s="21" t="str">
        <f>'IS'!A3</f>
        <v>към 31 март 2016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5"/>
      <c r="B5" s="107"/>
      <c r="C5" s="80"/>
      <c r="D5" s="106"/>
      <c r="E5" s="80"/>
      <c r="F5" s="7"/>
      <c r="G5" s="8"/>
      <c r="H5" s="30"/>
    </row>
    <row r="6" spans="1:8" ht="18" customHeight="1">
      <c r="A6" s="184"/>
      <c r="B6" s="185" t="s">
        <v>4</v>
      </c>
      <c r="C6" s="183" t="s">
        <v>124</v>
      </c>
      <c r="D6" s="173"/>
      <c r="E6" s="183" t="s">
        <v>126</v>
      </c>
      <c r="F6" s="7"/>
      <c r="G6" s="186"/>
      <c r="H6" s="187"/>
    </row>
    <row r="7" spans="1:8" ht="20.25">
      <c r="A7" s="184"/>
      <c r="B7" s="188"/>
      <c r="C7" s="173" t="s">
        <v>90</v>
      </c>
      <c r="D7" s="173"/>
      <c r="E7" s="173" t="s">
        <v>90</v>
      </c>
      <c r="F7" s="7"/>
      <c r="G7" s="186"/>
      <c r="H7" s="187"/>
    </row>
    <row r="8" spans="1:10" ht="15">
      <c r="A8" s="121" t="s">
        <v>12</v>
      </c>
      <c r="B8" s="10"/>
      <c r="C8" s="13"/>
      <c r="D8" s="108"/>
      <c r="E8" s="13"/>
      <c r="F8" s="11"/>
      <c r="G8" s="189"/>
      <c r="H8" s="11"/>
      <c r="I8" s="12"/>
      <c r="J8" s="12"/>
    </row>
    <row r="9" spans="1:9" ht="15">
      <c r="A9" s="122" t="s">
        <v>5</v>
      </c>
      <c r="B9" s="10"/>
      <c r="C9" s="190">
        <v>93203</v>
      </c>
      <c r="D9" s="108"/>
      <c r="E9" s="190">
        <v>82613</v>
      </c>
      <c r="F9" s="11"/>
      <c r="G9" s="189"/>
      <c r="H9" s="11"/>
      <c r="I9" s="12"/>
    </row>
    <row r="10" spans="1:12" ht="15">
      <c r="A10" s="122" t="s">
        <v>6</v>
      </c>
      <c r="B10" s="10"/>
      <c r="C10" s="13">
        <v>-78722</v>
      </c>
      <c r="D10" s="108"/>
      <c r="E10" s="13">
        <v>-91561</v>
      </c>
      <c r="F10" s="11"/>
      <c r="G10" s="189"/>
      <c r="H10" s="11"/>
      <c r="I10" s="12"/>
      <c r="L10" s="12"/>
    </row>
    <row r="11" spans="1:12" ht="15">
      <c r="A11" s="122" t="s">
        <v>45</v>
      </c>
      <c r="B11" s="10"/>
      <c r="C11" s="13">
        <v>-5592</v>
      </c>
      <c r="D11" s="108"/>
      <c r="E11" s="13">
        <v>-5664</v>
      </c>
      <c r="F11" s="11"/>
      <c r="G11" s="189"/>
      <c r="H11" s="11"/>
      <c r="I11" s="12"/>
      <c r="L11" s="12"/>
    </row>
    <row r="12" spans="1:9" s="15" customFormat="1" ht="15">
      <c r="A12" s="122" t="s">
        <v>46</v>
      </c>
      <c r="B12" s="14"/>
      <c r="C12" s="13">
        <v>2501</v>
      </c>
      <c r="D12" s="108"/>
      <c r="E12" s="13">
        <v>7599</v>
      </c>
      <c r="F12" s="11"/>
      <c r="G12" s="191"/>
      <c r="H12" s="11"/>
      <c r="I12" s="12"/>
    </row>
    <row r="13" spans="1:9" s="15" customFormat="1" ht="15">
      <c r="A13" s="122" t="s">
        <v>37</v>
      </c>
      <c r="B13" s="14"/>
      <c r="C13" s="13">
        <v>-1104</v>
      </c>
      <c r="D13" s="108"/>
      <c r="E13" s="13">
        <v>-109</v>
      </c>
      <c r="F13" s="11"/>
      <c r="G13" s="191"/>
      <c r="H13" s="11"/>
      <c r="I13" s="12"/>
    </row>
    <row r="14" spans="1:9" s="15" customFormat="1" ht="15">
      <c r="A14" s="122" t="s">
        <v>7</v>
      </c>
      <c r="B14" s="14"/>
      <c r="C14" s="13">
        <v>0</v>
      </c>
      <c r="D14" s="108"/>
      <c r="E14" s="13">
        <v>-4</v>
      </c>
      <c r="F14" s="11"/>
      <c r="G14" s="191"/>
      <c r="H14" s="11"/>
      <c r="I14" s="12"/>
    </row>
    <row r="15" spans="1:9" s="15" customFormat="1" ht="15">
      <c r="A15" s="122" t="s">
        <v>48</v>
      </c>
      <c r="B15" s="14"/>
      <c r="C15" s="13">
        <v>-70</v>
      </c>
      <c r="D15" s="108"/>
      <c r="E15" s="13">
        <v>-197</v>
      </c>
      <c r="F15" s="11"/>
      <c r="G15" s="191"/>
      <c r="H15" s="11"/>
      <c r="I15" s="12"/>
    </row>
    <row r="16" spans="1:9" s="15" customFormat="1" ht="15">
      <c r="A16" s="122" t="s">
        <v>44</v>
      </c>
      <c r="B16" s="14"/>
      <c r="C16" s="13">
        <v>0</v>
      </c>
      <c r="D16" s="108"/>
      <c r="E16" s="13">
        <v>3</v>
      </c>
      <c r="F16" s="11"/>
      <c r="G16" s="191"/>
      <c r="H16" s="11"/>
      <c r="I16" s="12"/>
    </row>
    <row r="17" spans="1:9" s="15" customFormat="1" ht="15">
      <c r="A17" s="204" t="s">
        <v>105</v>
      </c>
      <c r="B17" s="14"/>
      <c r="C17" s="13">
        <v>-394</v>
      </c>
      <c r="D17" s="108"/>
      <c r="E17" s="13">
        <v>1915</v>
      </c>
      <c r="F17" s="11"/>
      <c r="G17" s="191"/>
      <c r="H17" s="11"/>
      <c r="I17" s="12"/>
    </row>
    <row r="18" spans="1:9" s="15" customFormat="1" ht="18" customHeight="1">
      <c r="A18" s="121" t="s">
        <v>137</v>
      </c>
      <c r="B18" s="14"/>
      <c r="C18" s="123">
        <f>SUM(C9:C17)</f>
        <v>9822</v>
      </c>
      <c r="D18" s="110"/>
      <c r="E18" s="123">
        <f>SUM(E9:E17)</f>
        <v>-5405</v>
      </c>
      <c r="F18" s="11"/>
      <c r="G18" s="191"/>
      <c r="H18" s="11"/>
      <c r="I18" s="12"/>
    </row>
    <row r="19" spans="1:9" ht="15">
      <c r="A19" s="122"/>
      <c r="B19" s="10"/>
      <c r="C19" s="13"/>
      <c r="D19" s="108"/>
      <c r="E19" s="13"/>
      <c r="F19" s="11"/>
      <c r="G19" s="191"/>
      <c r="H19" s="11"/>
      <c r="I19" s="12"/>
    </row>
    <row r="20" spans="1:9" ht="15">
      <c r="A20" s="121" t="s">
        <v>13</v>
      </c>
      <c r="B20" s="10"/>
      <c r="C20" s="13"/>
      <c r="D20" s="108"/>
      <c r="E20" s="13"/>
      <c r="F20" s="11"/>
      <c r="G20" s="191"/>
      <c r="H20" s="11"/>
      <c r="I20" s="12"/>
    </row>
    <row r="21" spans="1:9" ht="15">
      <c r="A21" s="122" t="s">
        <v>30</v>
      </c>
      <c r="B21" s="10"/>
      <c r="C21" s="13">
        <v>-212</v>
      </c>
      <c r="D21" s="108"/>
      <c r="E21" s="13">
        <v>-938</v>
      </c>
      <c r="F21" s="11"/>
      <c r="G21" s="191"/>
      <c r="H21" s="11"/>
      <c r="I21" s="12"/>
    </row>
    <row r="22" spans="1:9" ht="15">
      <c r="A22" s="122" t="s">
        <v>29</v>
      </c>
      <c r="B22" s="10"/>
      <c r="C22" s="170">
        <v>138</v>
      </c>
      <c r="D22" s="108"/>
      <c r="E22" s="170">
        <v>0</v>
      </c>
      <c r="F22" s="11"/>
      <c r="G22" s="191"/>
      <c r="H22" s="11"/>
      <c r="I22" s="12"/>
    </row>
    <row r="23" spans="1:9" ht="15.75" customHeight="1">
      <c r="A23" s="121" t="s">
        <v>40</v>
      </c>
      <c r="B23" s="10"/>
      <c r="C23" s="128">
        <f>SUM(C21:C22)</f>
        <v>-74</v>
      </c>
      <c r="D23" s="110"/>
      <c r="E23" s="128">
        <f>SUM(E21:E22)</f>
        <v>-938</v>
      </c>
      <c r="F23" s="11"/>
      <c r="G23" s="191"/>
      <c r="H23" s="11"/>
      <c r="I23" s="12"/>
    </row>
    <row r="24" spans="1:9" ht="15">
      <c r="A24" s="122"/>
      <c r="B24" s="10"/>
      <c r="C24" s="13"/>
      <c r="D24" s="108"/>
      <c r="E24" s="13"/>
      <c r="F24" s="11"/>
      <c r="G24" s="191"/>
      <c r="H24" s="11"/>
      <c r="I24" s="12"/>
    </row>
    <row r="25" spans="1:10" ht="15">
      <c r="A25" s="124" t="s">
        <v>14</v>
      </c>
      <c r="B25" s="10"/>
      <c r="C25" s="109"/>
      <c r="D25" s="110"/>
      <c r="E25" s="109"/>
      <c r="F25" s="31"/>
      <c r="G25" s="189"/>
      <c r="H25" s="11"/>
      <c r="I25" s="12"/>
      <c r="J25" s="12"/>
    </row>
    <row r="26" spans="1:10" ht="15">
      <c r="A26" s="122" t="s">
        <v>52</v>
      </c>
      <c r="B26" s="10"/>
      <c r="C26" s="13">
        <v>67750</v>
      </c>
      <c r="D26" s="108"/>
      <c r="E26" s="13">
        <v>68890</v>
      </c>
      <c r="F26" s="31"/>
      <c r="G26" s="189"/>
      <c r="H26" s="11"/>
      <c r="I26" s="12"/>
      <c r="J26" s="12"/>
    </row>
    <row r="27" spans="1:10" ht="15">
      <c r="A27" s="122" t="s">
        <v>53</v>
      </c>
      <c r="B27" s="10"/>
      <c r="C27" s="13">
        <v>-71700</v>
      </c>
      <c r="D27" s="108"/>
      <c r="E27" s="13">
        <v>-60230</v>
      </c>
      <c r="F27" s="31"/>
      <c r="G27" s="189"/>
      <c r="H27" s="11"/>
      <c r="I27" s="12"/>
      <c r="J27" s="12"/>
    </row>
    <row r="28" spans="1:10" ht="16.5" customHeight="1">
      <c r="A28" s="122" t="s">
        <v>43</v>
      </c>
      <c r="B28" s="10"/>
      <c r="C28" s="13">
        <v>67</v>
      </c>
      <c r="D28" s="108"/>
      <c r="E28" s="13">
        <v>0</v>
      </c>
      <c r="F28" s="11"/>
      <c r="G28" s="189"/>
      <c r="H28" s="11"/>
      <c r="I28" s="12"/>
      <c r="J28" s="12"/>
    </row>
    <row r="29" spans="1:10" ht="15">
      <c r="A29" s="122" t="s">
        <v>56</v>
      </c>
      <c r="B29" s="10"/>
      <c r="C29" s="13">
        <v>-1755</v>
      </c>
      <c r="D29" s="108"/>
      <c r="E29" s="13">
        <v>-1905</v>
      </c>
      <c r="F29" s="11"/>
      <c r="G29" s="189"/>
      <c r="H29" s="11"/>
      <c r="I29" s="12"/>
      <c r="J29" s="12"/>
    </row>
    <row r="30" spans="1:10" ht="17.25" customHeight="1">
      <c r="A30" s="122" t="s">
        <v>42</v>
      </c>
      <c r="B30" s="10"/>
      <c r="C30" s="13">
        <v>-275</v>
      </c>
      <c r="D30" s="108"/>
      <c r="E30" s="13">
        <v>-310</v>
      </c>
      <c r="F30" s="11"/>
      <c r="G30" s="189"/>
      <c r="H30" s="11"/>
      <c r="I30" s="12"/>
      <c r="J30" s="12"/>
    </row>
    <row r="31" spans="1:10" ht="15">
      <c r="A31" s="122" t="s">
        <v>15</v>
      </c>
      <c r="B31" s="10"/>
      <c r="C31" s="13">
        <v>-21</v>
      </c>
      <c r="E31" s="13">
        <v>-19</v>
      </c>
      <c r="F31" s="11"/>
      <c r="G31" s="189"/>
      <c r="H31" s="11"/>
      <c r="I31" s="12"/>
      <c r="J31" s="12"/>
    </row>
    <row r="32" spans="1:7" ht="15">
      <c r="A32" s="121" t="s">
        <v>118</v>
      </c>
      <c r="B32" s="10"/>
      <c r="C32" s="123">
        <f>SUM(C26:C31)</f>
        <v>-5934</v>
      </c>
      <c r="D32" s="32"/>
      <c r="E32" s="123">
        <f>SUM(E26:E31)</f>
        <v>6426</v>
      </c>
      <c r="F32" s="16"/>
      <c r="G32" s="191"/>
    </row>
    <row r="33" spans="1:7" ht="15">
      <c r="A33" s="126"/>
      <c r="B33" s="10"/>
      <c r="C33" s="13"/>
      <c r="E33" s="13"/>
      <c r="G33" s="191"/>
    </row>
    <row r="34" spans="1:7" s="15" customFormat="1" ht="28.5">
      <c r="A34" s="127" t="s">
        <v>138</v>
      </c>
      <c r="B34" s="14"/>
      <c r="C34" s="128">
        <f>SUM(C18,C23,C32)</f>
        <v>3814</v>
      </c>
      <c r="D34" s="32"/>
      <c r="E34" s="128">
        <f>SUM(E18,E23,E32)</f>
        <v>83</v>
      </c>
      <c r="F34" s="32"/>
      <c r="G34" s="189"/>
    </row>
    <row r="35" spans="1:7" ht="15">
      <c r="A35" s="126"/>
      <c r="B35" s="10"/>
      <c r="C35" s="13"/>
      <c r="E35" s="13"/>
      <c r="G35" s="191"/>
    </row>
    <row r="36" spans="1:7" s="48" customFormat="1" ht="15">
      <c r="A36" s="126" t="s">
        <v>41</v>
      </c>
      <c r="B36" s="10"/>
      <c r="C36" s="13">
        <v>942</v>
      </c>
      <c r="D36" s="129"/>
      <c r="E36" s="13">
        <v>784</v>
      </c>
      <c r="F36" s="10"/>
      <c r="G36" s="191"/>
    </row>
    <row r="37" spans="1:7" s="48" customFormat="1" ht="15">
      <c r="A37" s="126"/>
      <c r="B37" s="10"/>
      <c r="C37" s="13"/>
      <c r="D37" s="10"/>
      <c r="E37" s="13"/>
      <c r="F37" s="10"/>
      <c r="G37" s="191"/>
    </row>
    <row r="38" spans="1:7" s="49" customFormat="1" ht="20.25" customHeight="1" thickBot="1">
      <c r="A38" s="127" t="s">
        <v>125</v>
      </c>
      <c r="B38" s="10">
        <v>16</v>
      </c>
      <c r="C38" s="130">
        <f>SUM(C34,C36)</f>
        <v>4756</v>
      </c>
      <c r="D38" s="110"/>
      <c r="E38" s="130">
        <f>SUM(E34,E36)</f>
        <v>867</v>
      </c>
      <c r="F38" s="31"/>
      <c r="G38" s="189"/>
    </row>
    <row r="39" spans="1:7" s="49" customFormat="1" ht="12.75" thickTop="1">
      <c r="A39" s="131"/>
      <c r="B39" s="10"/>
      <c r="C39" s="109"/>
      <c r="D39" s="110"/>
      <c r="E39" s="109"/>
      <c r="F39" s="31"/>
      <c r="G39" s="189"/>
    </row>
    <row r="40" spans="1:7" s="233" customFormat="1" ht="15">
      <c r="A40" s="252"/>
      <c r="B40" s="253"/>
      <c r="C40" s="253"/>
      <c r="D40" s="254"/>
      <c r="E40" s="253"/>
      <c r="F40" s="10"/>
      <c r="G40" s="191"/>
    </row>
    <row r="41" spans="1:8" s="233" customFormat="1" ht="15">
      <c r="A41" s="198"/>
      <c r="B41" s="74"/>
      <c r="C41" s="74"/>
      <c r="D41" s="74"/>
      <c r="E41" s="74"/>
      <c r="F41" s="220"/>
      <c r="G41" s="222"/>
      <c r="H41" s="41"/>
    </row>
    <row r="42" spans="1:8" ht="15">
      <c r="A42" s="245"/>
      <c r="B42" s="74"/>
      <c r="C42" s="74"/>
      <c r="D42" s="74"/>
      <c r="E42" s="74"/>
      <c r="F42" s="34"/>
      <c r="G42" s="41"/>
      <c r="H42" s="41"/>
    </row>
    <row r="43" spans="1:8" ht="15">
      <c r="A43" s="199"/>
      <c r="B43" s="74"/>
      <c r="C43" s="74"/>
      <c r="D43" s="74"/>
      <c r="E43" s="74"/>
      <c r="F43" s="34"/>
      <c r="G43" s="41"/>
      <c r="H43" s="41"/>
    </row>
    <row r="44" spans="1:8" ht="15">
      <c r="A44" s="200"/>
      <c r="B44" s="74"/>
      <c r="C44" s="74"/>
      <c r="D44" s="74"/>
      <c r="E44" s="74"/>
      <c r="F44" s="34"/>
      <c r="G44" s="41"/>
      <c r="H44" s="41"/>
    </row>
    <row r="45" spans="1:8" ht="15">
      <c r="A45" s="65"/>
      <c r="B45" s="74"/>
      <c r="C45" s="74"/>
      <c r="D45" s="74"/>
      <c r="E45" s="74"/>
      <c r="F45" s="34"/>
      <c r="G45" s="41"/>
      <c r="H45" s="41"/>
    </row>
    <row r="46" spans="1:8" ht="15">
      <c r="A46" s="85" t="s">
        <v>114</v>
      </c>
      <c r="B46" s="69"/>
      <c r="C46" s="85" t="s">
        <v>103</v>
      </c>
      <c r="D46" s="88"/>
      <c r="E46" s="85"/>
      <c r="F46" s="88"/>
      <c r="G46" s="20"/>
      <c r="H46" s="20"/>
    </row>
    <row r="47" spans="1:7" ht="15">
      <c r="A47" s="217" t="s">
        <v>39</v>
      </c>
      <c r="B47" s="69"/>
      <c r="C47" s="216"/>
      <c r="D47" s="216"/>
      <c r="E47" s="272" t="s">
        <v>104</v>
      </c>
      <c r="F47" s="272"/>
      <c r="G47" s="272"/>
    </row>
    <row r="48" spans="1:6" ht="15" customHeight="1">
      <c r="A48" s="267"/>
      <c r="B48" s="267"/>
      <c r="C48" s="267"/>
      <c r="D48" s="267"/>
      <c r="E48" s="267"/>
      <c r="F48" s="267"/>
    </row>
    <row r="49" ht="15">
      <c r="A49" s="36"/>
    </row>
    <row r="50" ht="15">
      <c r="A50" s="78"/>
    </row>
    <row r="51" ht="15">
      <c r="A51" s="72"/>
    </row>
    <row r="52" ht="15">
      <c r="A52" s="37"/>
    </row>
    <row r="53" ht="15">
      <c r="A53" s="25"/>
    </row>
    <row r="54" ht="15">
      <c r="A54" s="26"/>
    </row>
    <row r="55" ht="15">
      <c r="A55" s="25"/>
    </row>
    <row r="56" ht="15">
      <c r="A56" s="1"/>
    </row>
    <row r="57" ht="15">
      <c r="A57" s="1"/>
    </row>
  </sheetData>
  <mergeCells count="4">
    <mergeCell ref="A48:F48"/>
    <mergeCell ref="A1:E1"/>
    <mergeCell ref="A2:E2"/>
    <mergeCell ref="E47:G47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600" verticalDpi="600" orientation="portrait" paperSize="9" scale="7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view="pageBreakPreview" zoomScale="85" zoomScaleSheetLayoutView="85" workbookViewId="0" topLeftCell="A1">
      <selection activeCell="A32" sqref="A32"/>
    </sheetView>
  </sheetViews>
  <sheetFormatPr defaultColWidth="9.140625" defaultRowHeight="12.75"/>
  <cols>
    <col min="1" max="1" width="66.8515625" style="27" customWidth="1"/>
    <col min="2" max="2" width="14.710937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4.421875" style="27" customWidth="1"/>
    <col min="12" max="12" width="0.85546875" style="27" customWidth="1"/>
    <col min="13" max="13" width="11.28125" style="27" bestFit="1" customWidth="1"/>
    <col min="14" max="14" width="0.85546875" style="27" customWidth="1"/>
    <col min="15" max="15" width="9.57421875" style="161" customWidth="1"/>
    <col min="16" max="16" width="0.85546875" style="27" customWidth="1"/>
    <col min="17" max="17" width="17.28125" style="27" customWidth="1"/>
    <col min="18" max="18" width="0.85546875" style="27" customWidth="1"/>
    <col min="19" max="19" width="14.7109375" style="27" customWidth="1"/>
    <col min="20" max="20" width="1.1484375" style="27" customWidth="1"/>
    <col min="21" max="21" width="1.8515625" style="27" customWidth="1"/>
    <col min="22" max="16384" width="9.140625" style="27" customWidth="1"/>
  </cols>
  <sheetData>
    <row r="1" spans="1:17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7"/>
      <c r="P1" s="138"/>
      <c r="Q1" s="138"/>
    </row>
    <row r="2" spans="1:15" ht="18" customHeight="1">
      <c r="A2" s="276" t="s">
        <v>79</v>
      </c>
      <c r="B2" s="276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8" customHeight="1">
      <c r="A3" s="45" t="str">
        <f>CFS!A3</f>
        <v>към 31 март 2016 година</v>
      </c>
      <c r="B3" s="45"/>
      <c r="C3" s="139"/>
      <c r="D3" s="139"/>
      <c r="E3" s="139"/>
      <c r="F3" s="139"/>
      <c r="G3" s="139"/>
      <c r="H3" s="139"/>
      <c r="I3" s="215"/>
      <c r="J3" s="215"/>
      <c r="K3" s="215"/>
      <c r="L3" s="139"/>
      <c r="M3" s="139"/>
      <c r="N3" s="139"/>
      <c r="O3" s="140"/>
    </row>
    <row r="4" spans="1:15" ht="18" customHeight="1">
      <c r="A4" s="45"/>
      <c r="B4" s="45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1:19" ht="25.5">
      <c r="A5" s="141"/>
      <c r="B5" s="141"/>
      <c r="C5" s="278" t="s">
        <v>80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51"/>
      <c r="Q5" s="192" t="s">
        <v>100</v>
      </c>
      <c r="R5" s="136"/>
      <c r="S5" s="142" t="s">
        <v>47</v>
      </c>
    </row>
    <row r="6" spans="1:19" s="51" customFormat="1" ht="2.25" customHeight="1">
      <c r="A6" s="279"/>
      <c r="B6" s="143"/>
      <c r="C6" s="275"/>
      <c r="D6" s="145"/>
      <c r="H6" s="145"/>
      <c r="J6" s="145"/>
      <c r="L6" s="145"/>
      <c r="N6" s="145"/>
      <c r="P6" s="146"/>
      <c r="Q6" s="275"/>
      <c r="R6" s="144"/>
      <c r="S6" s="146"/>
    </row>
    <row r="7" spans="1:19" s="52" customFormat="1" ht="16.5" customHeight="1">
      <c r="A7" s="279"/>
      <c r="C7" s="275"/>
      <c r="D7" s="148"/>
      <c r="H7" s="148"/>
      <c r="J7" s="148"/>
      <c r="K7" s="274" t="s">
        <v>107</v>
      </c>
      <c r="L7" s="274"/>
      <c r="M7" s="274"/>
      <c r="N7" s="148"/>
      <c r="P7" s="149"/>
      <c r="Q7" s="275"/>
      <c r="R7" s="144"/>
      <c r="S7" s="149"/>
    </row>
    <row r="8" spans="1:19" s="52" customFormat="1" ht="94.5">
      <c r="A8" s="238"/>
      <c r="B8" s="147" t="s">
        <v>4</v>
      </c>
      <c r="C8" s="237" t="s">
        <v>36</v>
      </c>
      <c r="D8" s="148"/>
      <c r="E8" s="237" t="s">
        <v>54</v>
      </c>
      <c r="F8" s="237"/>
      <c r="G8" s="237" t="s">
        <v>17</v>
      </c>
      <c r="H8" s="237"/>
      <c r="I8" s="237" t="s">
        <v>106</v>
      </c>
      <c r="J8" s="148"/>
      <c r="K8" s="237" t="s">
        <v>110</v>
      </c>
      <c r="L8" s="148"/>
      <c r="M8" s="237" t="s">
        <v>108</v>
      </c>
      <c r="N8" s="148"/>
      <c r="O8" s="144" t="s">
        <v>81</v>
      </c>
      <c r="P8" s="149"/>
      <c r="Q8" s="144"/>
      <c r="R8" s="144"/>
      <c r="S8" s="149"/>
    </row>
    <row r="9" spans="1:19" s="53" customFormat="1" ht="26.25" customHeight="1">
      <c r="A9" s="150"/>
      <c r="B9" s="150"/>
      <c r="C9" s="195" t="s">
        <v>90</v>
      </c>
      <c r="D9" s="196"/>
      <c r="E9" s="195" t="s">
        <v>90</v>
      </c>
      <c r="F9" s="196"/>
      <c r="G9" s="195" t="s">
        <v>90</v>
      </c>
      <c r="H9" s="196"/>
      <c r="I9" s="195" t="s">
        <v>90</v>
      </c>
      <c r="J9" s="196"/>
      <c r="K9" s="195" t="s">
        <v>90</v>
      </c>
      <c r="L9" s="196"/>
      <c r="M9" s="195" t="s">
        <v>90</v>
      </c>
      <c r="N9" s="196"/>
      <c r="O9" s="195" t="s">
        <v>90</v>
      </c>
      <c r="P9" s="197"/>
      <c r="Q9" s="195" t="s">
        <v>90</v>
      </c>
      <c r="R9" s="196"/>
      <c r="S9" s="195" t="s">
        <v>90</v>
      </c>
    </row>
    <row r="10" spans="1:15" s="52" customFormat="1" ht="12.75">
      <c r="A10" s="152"/>
      <c r="B10" s="152"/>
      <c r="C10" s="153"/>
      <c r="D10" s="153"/>
      <c r="E10" s="153"/>
      <c r="F10" s="153"/>
      <c r="G10" s="153"/>
      <c r="H10" s="153"/>
      <c r="I10" s="153"/>
      <c r="J10" s="153"/>
      <c r="K10" s="151"/>
      <c r="L10" s="153"/>
      <c r="M10" s="151"/>
      <c r="N10" s="153"/>
      <c r="O10" s="153"/>
    </row>
    <row r="11" spans="1:19" s="111" customFormat="1" ht="12.75">
      <c r="A11" s="231" t="s">
        <v>127</v>
      </c>
      <c r="B11" s="212"/>
      <c r="C11" s="154">
        <v>2654</v>
      </c>
      <c r="D11" s="235"/>
      <c r="E11" s="154">
        <v>-3575</v>
      </c>
      <c r="F11" s="235"/>
      <c r="G11" s="154">
        <v>303</v>
      </c>
      <c r="H11" s="235"/>
      <c r="I11" s="154">
        <v>471</v>
      </c>
      <c r="J11" s="235"/>
      <c r="K11" s="154">
        <v>-746</v>
      </c>
      <c r="L11" s="235"/>
      <c r="M11" s="154">
        <v>66716</v>
      </c>
      <c r="N11" s="112"/>
      <c r="O11" s="154">
        <f>SUM(C11:M11)</f>
        <v>65823</v>
      </c>
      <c r="P11" s="112"/>
      <c r="Q11" s="154">
        <v>-25</v>
      </c>
      <c r="R11" s="155"/>
      <c r="S11" s="154">
        <f>SUM(O11:Q11)</f>
        <v>65798</v>
      </c>
    </row>
    <row r="12" spans="1:19" s="111" customFormat="1" ht="6" customHeight="1">
      <c r="A12" s="238"/>
      <c r="B12" s="212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112"/>
      <c r="O12" s="155"/>
      <c r="P12" s="112"/>
      <c r="Q12" s="112"/>
      <c r="R12" s="112"/>
      <c r="S12" s="112"/>
    </row>
    <row r="13" spans="1:19" s="111" customFormat="1" ht="12.75">
      <c r="A13" s="171" t="s">
        <v>116</v>
      </c>
      <c r="B13" s="212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112"/>
      <c r="O13" s="155"/>
      <c r="P13" s="112"/>
      <c r="Q13" s="112"/>
      <c r="R13" s="112"/>
      <c r="S13" s="112"/>
    </row>
    <row r="14" spans="1:19" s="111" customFormat="1" ht="6" customHeight="1">
      <c r="A14" s="156"/>
      <c r="B14" s="213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112"/>
      <c r="O14" s="155"/>
      <c r="P14" s="112"/>
      <c r="Q14" s="112"/>
      <c r="R14" s="112"/>
      <c r="S14" s="112"/>
    </row>
    <row r="15" spans="1:19" s="160" customFormat="1" ht="17.25" customHeight="1">
      <c r="A15" s="239" t="s">
        <v>132</v>
      </c>
      <c r="B15" s="157"/>
      <c r="C15" s="260">
        <v>0</v>
      </c>
      <c r="D15" s="235"/>
      <c r="E15" s="260">
        <v>0</v>
      </c>
      <c r="F15" s="235"/>
      <c r="G15" s="260">
        <v>0</v>
      </c>
      <c r="H15" s="235"/>
      <c r="I15" s="260">
        <f>SUM(I16:I17)</f>
        <v>1781</v>
      </c>
      <c r="J15" s="235"/>
      <c r="K15" s="260">
        <f>SUM(K16:K17)</f>
        <v>-353</v>
      </c>
      <c r="L15" s="235"/>
      <c r="M15" s="260">
        <f>SUM(M16:M17)</f>
        <v>9688</v>
      </c>
      <c r="N15" s="235"/>
      <c r="O15" s="261">
        <f>SUM(C15:M15)</f>
        <v>11116</v>
      </c>
      <c r="P15" s="182"/>
      <c r="Q15" s="261">
        <f>SUM(Q16:Q17)</f>
        <v>-32</v>
      </c>
      <c r="R15" s="182"/>
      <c r="S15" s="261">
        <f>O15+Q15</f>
        <v>11084</v>
      </c>
    </row>
    <row r="16" spans="1:19" s="160" customFormat="1" ht="17.25" customHeight="1">
      <c r="A16" s="236" t="s">
        <v>133</v>
      </c>
      <c r="B16" s="157"/>
      <c r="C16" s="225">
        <v>0</v>
      </c>
      <c r="D16" s="225"/>
      <c r="E16" s="225">
        <v>0</v>
      </c>
      <c r="F16" s="225"/>
      <c r="G16" s="225">
        <v>0</v>
      </c>
      <c r="H16" s="235"/>
      <c r="I16" s="235">
        <v>0</v>
      </c>
      <c r="J16" s="235"/>
      <c r="K16" s="235">
        <v>0</v>
      </c>
      <c r="L16" s="235"/>
      <c r="M16" s="235">
        <v>9688</v>
      </c>
      <c r="N16" s="235"/>
      <c r="O16" s="182">
        <f>SUM(C16:M16)</f>
        <v>9688</v>
      </c>
      <c r="P16" s="155"/>
      <c r="Q16" s="155">
        <v>-32</v>
      </c>
      <c r="R16" s="155"/>
      <c r="S16" s="182">
        <f>SUM(O16:Q16)</f>
        <v>9656</v>
      </c>
    </row>
    <row r="17" spans="1:19" s="160" customFormat="1" ht="17.25" customHeight="1">
      <c r="A17" s="236" t="s">
        <v>134</v>
      </c>
      <c r="B17" s="157"/>
      <c r="C17" s="235">
        <v>0</v>
      </c>
      <c r="D17" s="235"/>
      <c r="E17" s="235">
        <v>0</v>
      </c>
      <c r="F17" s="235"/>
      <c r="G17" s="235">
        <v>0</v>
      </c>
      <c r="H17" s="235"/>
      <c r="I17" s="235">
        <v>1781</v>
      </c>
      <c r="J17" s="235"/>
      <c r="K17" s="235">
        <v>-353</v>
      </c>
      <c r="L17" s="235"/>
      <c r="M17" s="235">
        <v>0</v>
      </c>
      <c r="N17" s="235"/>
      <c r="O17" s="182">
        <f>SUM(C17:M17)</f>
        <v>1428</v>
      </c>
      <c r="P17" s="235"/>
      <c r="Q17" s="235">
        <v>0</v>
      </c>
      <c r="R17" s="235"/>
      <c r="S17" s="182">
        <f>SUM(O17:Q17)</f>
        <v>1428</v>
      </c>
    </row>
    <row r="18" spans="1:19" s="160" customFormat="1" ht="17.25" customHeight="1">
      <c r="A18" s="236"/>
      <c r="B18" s="157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182"/>
      <c r="P18" s="235"/>
      <c r="Q18" s="235"/>
      <c r="R18" s="235"/>
      <c r="S18" s="182"/>
    </row>
    <row r="19" spans="1:19" s="160" customFormat="1" ht="21" customHeight="1">
      <c r="A19" s="257" t="s">
        <v>120</v>
      </c>
      <c r="B19" s="157"/>
      <c r="C19" s="235">
        <v>0</v>
      </c>
      <c r="D19" s="235"/>
      <c r="E19" s="235">
        <v>0</v>
      </c>
      <c r="F19" s="235"/>
      <c r="G19" s="235">
        <v>-38</v>
      </c>
      <c r="H19" s="235"/>
      <c r="I19" s="235">
        <v>0</v>
      </c>
      <c r="J19" s="235"/>
      <c r="K19" s="235">
        <v>0</v>
      </c>
      <c r="L19" s="235"/>
      <c r="M19" s="235">
        <v>38</v>
      </c>
      <c r="N19" s="235"/>
      <c r="O19" s="182">
        <f>SUM(C19:M19)</f>
        <v>0</v>
      </c>
      <c r="P19" s="235"/>
      <c r="Q19" s="235">
        <v>0</v>
      </c>
      <c r="R19" s="235"/>
      <c r="S19" s="182">
        <f>SUM(O19:Q19)</f>
        <v>0</v>
      </c>
    </row>
    <row r="20" spans="1:19" s="160" customFormat="1" ht="20.25" customHeight="1">
      <c r="A20" s="231" t="s">
        <v>117</v>
      </c>
      <c r="B20" s="214">
        <v>17</v>
      </c>
      <c r="C20" s="210">
        <f>SUM(C11:C15)</f>
        <v>2654</v>
      </c>
      <c r="D20" s="155"/>
      <c r="E20" s="210">
        <f>SUM(E11:E15)</f>
        <v>-3575</v>
      </c>
      <c r="F20" s="155"/>
      <c r="G20" s="210">
        <f>SUM(G11:G15)+G19</f>
        <v>265</v>
      </c>
      <c r="H20" s="155"/>
      <c r="I20" s="210">
        <f>SUM(I11:I15)</f>
        <v>2252</v>
      </c>
      <c r="J20" s="235"/>
      <c r="K20" s="210">
        <f>SUM(K11:K15)</f>
        <v>-1099</v>
      </c>
      <c r="L20" s="155"/>
      <c r="M20" s="210">
        <f>SUM(M11:M15)+M19</f>
        <v>76442</v>
      </c>
      <c r="N20" s="155"/>
      <c r="O20" s="210">
        <f>SUM(O11:O15)</f>
        <v>76939</v>
      </c>
      <c r="P20" s="155"/>
      <c r="Q20" s="210">
        <f>SUM(Q11:Q15)</f>
        <v>-57</v>
      </c>
      <c r="R20" s="155"/>
      <c r="S20" s="210">
        <f>SUM(S11:S15)</f>
        <v>76882</v>
      </c>
    </row>
    <row r="21" spans="1:19" s="160" customFormat="1" ht="6" customHeight="1">
      <c r="A21" s="209"/>
      <c r="B21" s="212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</row>
    <row r="22" spans="1:19" s="158" customFormat="1" ht="18.75" customHeight="1">
      <c r="A22" s="171" t="s">
        <v>129</v>
      </c>
      <c r="B22" s="111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182"/>
      <c r="P22" s="155"/>
      <c r="Q22" s="155"/>
      <c r="R22" s="155"/>
      <c r="S22" s="182">
        <f>O22+Q22</f>
        <v>0</v>
      </c>
    </row>
    <row r="23" spans="1:22" s="73" customFormat="1" ht="5.25" customHeight="1">
      <c r="A23" s="171"/>
      <c r="B23" s="111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182">
        <f>SUM(C23:M23)</f>
        <v>0</v>
      </c>
      <c r="P23" s="155"/>
      <c r="Q23" s="155"/>
      <c r="R23" s="155"/>
      <c r="S23" s="182">
        <f>O23+Q23</f>
        <v>0</v>
      </c>
      <c r="T23" s="256"/>
      <c r="U23" s="256"/>
      <c r="V23" s="256"/>
    </row>
    <row r="24" spans="1:19" s="160" customFormat="1" ht="17.25" customHeight="1">
      <c r="A24" s="239" t="s">
        <v>136</v>
      </c>
      <c r="B24" s="157"/>
      <c r="C24" s="260">
        <v>0</v>
      </c>
      <c r="D24" s="235"/>
      <c r="E24" s="260">
        <v>0</v>
      </c>
      <c r="F24" s="235"/>
      <c r="G24" s="260">
        <v>0</v>
      </c>
      <c r="H24" s="235"/>
      <c r="I24" s="260">
        <f>SUM(I25:I26)</f>
        <v>295</v>
      </c>
      <c r="J24" s="235"/>
      <c r="K24" s="260">
        <f>SUM(K25:K26)</f>
        <v>0</v>
      </c>
      <c r="L24" s="235"/>
      <c r="M24" s="260">
        <f>SUM(M25:M26)</f>
        <v>21956</v>
      </c>
      <c r="N24" s="235"/>
      <c r="O24" s="261">
        <f>SUM(C24:M24)</f>
        <v>22251</v>
      </c>
      <c r="P24" s="182"/>
      <c r="Q24" s="261">
        <f>SUM(Q25:Q26)</f>
        <v>0</v>
      </c>
      <c r="R24" s="182"/>
      <c r="S24" s="261">
        <f>O24+Q24</f>
        <v>22251</v>
      </c>
    </row>
    <row r="25" spans="1:19" s="160" customFormat="1" ht="17.25" customHeight="1">
      <c r="A25" s="236" t="s">
        <v>135</v>
      </c>
      <c r="B25" s="157"/>
      <c r="C25" s="225">
        <v>0</v>
      </c>
      <c r="D25" s="225"/>
      <c r="E25" s="225">
        <v>0</v>
      </c>
      <c r="F25" s="225"/>
      <c r="G25" s="225">
        <v>0</v>
      </c>
      <c r="H25" s="235"/>
      <c r="I25" s="235">
        <v>0</v>
      </c>
      <c r="J25" s="235"/>
      <c r="K25" s="235">
        <v>0</v>
      </c>
      <c r="L25" s="235"/>
      <c r="M25" s="235">
        <f>'IS'!D29</f>
        <v>21956</v>
      </c>
      <c r="N25" s="235"/>
      <c r="O25" s="182">
        <f>SUM(C25:M25)</f>
        <v>21956</v>
      </c>
      <c r="P25" s="155"/>
      <c r="Q25" s="155"/>
      <c r="R25" s="155"/>
      <c r="S25" s="182">
        <f>SUM(O25:Q25)</f>
        <v>21956</v>
      </c>
    </row>
    <row r="26" spans="1:19" s="160" customFormat="1" ht="17.25" customHeight="1">
      <c r="A26" s="236" t="s">
        <v>134</v>
      </c>
      <c r="B26" s="157"/>
      <c r="C26" s="235">
        <v>0</v>
      </c>
      <c r="D26" s="235"/>
      <c r="E26" s="235">
        <v>0</v>
      </c>
      <c r="F26" s="235"/>
      <c r="G26" s="235">
        <v>0</v>
      </c>
      <c r="H26" s="235"/>
      <c r="I26" s="235">
        <v>295</v>
      </c>
      <c r="J26" s="235"/>
      <c r="K26" s="235">
        <v>0</v>
      </c>
      <c r="L26" s="235"/>
      <c r="M26" s="235">
        <v>0</v>
      </c>
      <c r="N26" s="235"/>
      <c r="O26" s="182">
        <f>SUM(C26:M26)</f>
        <v>295</v>
      </c>
      <c r="P26" s="235"/>
      <c r="Q26" s="235">
        <v>0</v>
      </c>
      <c r="R26" s="235"/>
      <c r="S26" s="182">
        <f>SUM(O26:Q26)</f>
        <v>295</v>
      </c>
    </row>
    <row r="27" spans="1:22" s="50" customFormat="1" ht="11.25" customHeight="1">
      <c r="A27" s="156"/>
      <c r="B27" s="156"/>
      <c r="C27" s="235"/>
      <c r="D27" s="235"/>
      <c r="E27" s="235"/>
      <c r="F27" s="235"/>
      <c r="G27" s="235"/>
      <c r="H27" s="235"/>
      <c r="I27" s="235"/>
      <c r="J27" s="235"/>
      <c r="K27" s="159"/>
      <c r="L27" s="235"/>
      <c r="M27" s="159"/>
      <c r="N27" s="235"/>
      <c r="O27" s="155"/>
      <c r="P27" s="235"/>
      <c r="Q27" s="235"/>
      <c r="R27" s="235"/>
      <c r="S27" s="235"/>
      <c r="T27" s="234"/>
      <c r="U27" s="234"/>
      <c r="V27" s="234"/>
    </row>
    <row r="28" spans="1:22" s="9" customFormat="1" ht="15.75" thickBot="1">
      <c r="A28" s="111" t="s">
        <v>128</v>
      </c>
      <c r="B28" s="251">
        <v>17</v>
      </c>
      <c r="C28" s="226">
        <f>SUM(C20:C24)</f>
        <v>2654</v>
      </c>
      <c r="D28" s="225"/>
      <c r="E28" s="226">
        <f>SUM(E20:E24)</f>
        <v>-3575</v>
      </c>
      <c r="F28" s="225"/>
      <c r="G28" s="226">
        <f>SUM(G20:G24)</f>
        <v>265</v>
      </c>
      <c r="H28" s="225"/>
      <c r="I28" s="226">
        <f>SUM(I20:I24)</f>
        <v>2547</v>
      </c>
      <c r="J28" s="225"/>
      <c r="K28" s="226">
        <f>SUM(K20:K24)</f>
        <v>-1099</v>
      </c>
      <c r="L28" s="225"/>
      <c r="M28" s="226">
        <f>SUM(M20:M24)</f>
        <v>98398</v>
      </c>
      <c r="N28" s="225"/>
      <c r="O28" s="226">
        <f>SUM(O20:O24)</f>
        <v>99190</v>
      </c>
      <c r="P28" s="225"/>
      <c r="Q28" s="226">
        <f>SUM(Q20:Q24)</f>
        <v>-57</v>
      </c>
      <c r="R28" s="225"/>
      <c r="S28" s="226">
        <f>SUM(S20:S24)</f>
        <v>99133</v>
      </c>
      <c r="T28" s="233"/>
      <c r="U28" s="233"/>
      <c r="V28" s="233"/>
    </row>
    <row r="29" spans="1:13" s="9" customFormat="1" ht="15.75" thickTop="1">
      <c r="A29" s="193"/>
      <c r="B29" s="74"/>
      <c r="C29" s="74"/>
      <c r="D29" s="74"/>
      <c r="E29" s="35"/>
      <c r="F29" s="220"/>
      <c r="G29" s="41"/>
      <c r="H29" s="41"/>
      <c r="I29" s="233"/>
      <c r="J29" s="233"/>
      <c r="K29" s="233"/>
      <c r="L29" s="233"/>
      <c r="M29" s="233"/>
    </row>
    <row r="30" spans="1:22" s="9" customFormat="1" ht="12.75">
      <c r="A30" s="199"/>
      <c r="B30" s="74"/>
      <c r="C30" s="74"/>
      <c r="D30" s="74"/>
      <c r="E30" s="35"/>
      <c r="F30" s="220"/>
      <c r="G30" s="41"/>
      <c r="H30" s="41"/>
      <c r="I30" s="250"/>
      <c r="J30" s="250"/>
      <c r="K30" s="250"/>
      <c r="L30" s="250"/>
      <c r="M30" s="250"/>
      <c r="N30" s="250"/>
      <c r="O30" s="250"/>
      <c r="P30" s="230"/>
      <c r="Q30" s="230"/>
      <c r="R30" s="230"/>
      <c r="S30" s="230"/>
      <c r="T30" s="233"/>
      <c r="U30" s="233"/>
      <c r="V30" s="233"/>
    </row>
    <row r="31" spans="1:22" s="9" customFormat="1" ht="12.75">
      <c r="A31" s="200"/>
      <c r="B31" s="74"/>
      <c r="C31" s="74"/>
      <c r="D31" s="74"/>
      <c r="E31" s="35"/>
      <c r="F31" s="220"/>
      <c r="G31" s="41"/>
      <c r="H31" s="41"/>
      <c r="I31" s="232"/>
      <c r="J31" s="232"/>
      <c r="K31" s="232"/>
      <c r="L31" s="233"/>
      <c r="M31" s="232"/>
      <c r="N31" s="233"/>
      <c r="O31" s="233"/>
      <c r="P31" s="233"/>
      <c r="Q31" s="233"/>
      <c r="R31" s="233"/>
      <c r="S31" s="232"/>
      <c r="T31" s="233"/>
      <c r="U31" s="233"/>
      <c r="V31" s="233"/>
    </row>
    <row r="32" spans="1:13" s="9" customFormat="1" ht="12.75">
      <c r="A32" s="65"/>
      <c r="B32" s="74"/>
      <c r="C32" s="74"/>
      <c r="D32" s="74"/>
      <c r="E32" s="35"/>
      <c r="F32" s="220"/>
      <c r="G32" s="41"/>
      <c r="H32" s="41"/>
      <c r="I32" s="232"/>
      <c r="J32" s="233"/>
      <c r="K32" s="232"/>
      <c r="L32" s="233"/>
      <c r="M32" s="232"/>
    </row>
    <row r="33" spans="1:13" s="9" customFormat="1" ht="12.75">
      <c r="A33" s="245"/>
      <c r="B33" s="74"/>
      <c r="C33" s="74"/>
      <c r="D33" s="74"/>
      <c r="E33" s="35"/>
      <c r="F33" s="220"/>
      <c r="G33" s="41"/>
      <c r="H33" s="41"/>
      <c r="I33" s="233"/>
      <c r="J33" s="233"/>
      <c r="K33" s="233"/>
      <c r="L33" s="233"/>
      <c r="M33" s="233"/>
    </row>
    <row r="34" spans="1:13" s="9" customFormat="1" ht="12.75">
      <c r="A34" s="65"/>
      <c r="B34" s="74"/>
      <c r="C34" s="74"/>
      <c r="D34" s="74"/>
      <c r="E34" s="35"/>
      <c r="F34" s="220"/>
      <c r="G34" s="41"/>
      <c r="H34" s="41"/>
      <c r="I34" s="233"/>
      <c r="J34" s="233"/>
      <c r="K34" s="233"/>
      <c r="L34" s="233"/>
      <c r="M34" s="233"/>
    </row>
    <row r="35" spans="1:13" s="9" customFormat="1" ht="12.75">
      <c r="A35" s="199"/>
      <c r="B35" s="74"/>
      <c r="C35" s="74"/>
      <c r="D35" s="74"/>
      <c r="E35" s="35"/>
      <c r="F35" s="220"/>
      <c r="G35" s="41"/>
      <c r="H35" s="41"/>
      <c r="I35" s="233"/>
      <c r="J35" s="233"/>
      <c r="K35" s="233"/>
      <c r="L35" s="233"/>
      <c r="M35" s="233"/>
    </row>
    <row r="36" spans="1:13" s="9" customFormat="1" ht="12.75">
      <c r="A36" s="200"/>
      <c r="B36" s="74"/>
      <c r="C36" s="74"/>
      <c r="D36" s="74"/>
      <c r="E36" s="35"/>
      <c r="F36" s="220"/>
      <c r="G36" s="41"/>
      <c r="H36" s="41"/>
      <c r="I36" s="233"/>
      <c r="J36" s="233"/>
      <c r="K36" s="233"/>
      <c r="L36" s="233"/>
      <c r="M36" s="233"/>
    </row>
    <row r="37" spans="1:13" s="9" customFormat="1" ht="12.75">
      <c r="A37" s="65"/>
      <c r="B37" s="74"/>
      <c r="C37" s="74"/>
      <c r="D37" s="74"/>
      <c r="E37" s="35"/>
      <c r="F37" s="220"/>
      <c r="G37" s="41"/>
      <c r="H37" s="41"/>
      <c r="I37" s="233"/>
      <c r="J37" s="233"/>
      <c r="K37" s="233"/>
      <c r="L37" s="233"/>
      <c r="M37" s="233"/>
    </row>
    <row r="38" spans="1:13" s="9" customFormat="1" ht="12.75">
      <c r="A38" s="201" t="s">
        <v>114</v>
      </c>
      <c r="B38" s="229"/>
      <c r="C38" s="233"/>
      <c r="D38" s="233"/>
      <c r="E38" s="233"/>
      <c r="F38" s="88"/>
      <c r="G38" s="201" t="s">
        <v>103</v>
      </c>
      <c r="H38" s="88"/>
      <c r="I38" s="229"/>
      <c r="J38" s="233"/>
      <c r="K38" s="233"/>
      <c r="L38" s="233"/>
      <c r="M38" s="233"/>
    </row>
    <row r="39" spans="1:13" s="9" customFormat="1" ht="12.75">
      <c r="A39" s="119" t="s">
        <v>39</v>
      </c>
      <c r="B39" s="229"/>
      <c r="C39" s="233"/>
      <c r="D39" s="233"/>
      <c r="E39" s="233"/>
      <c r="F39" s="10"/>
      <c r="G39" s="233"/>
      <c r="H39" s="233"/>
      <c r="I39" s="233"/>
      <c r="J39" s="233"/>
      <c r="K39" s="273" t="s">
        <v>104</v>
      </c>
      <c r="L39" s="273"/>
      <c r="M39" s="273"/>
    </row>
    <row r="40" spans="1:10" ht="15.75">
      <c r="A40" s="164"/>
      <c r="B40" s="165"/>
      <c r="C40" s="162"/>
      <c r="D40" s="162"/>
      <c r="E40" s="162"/>
      <c r="F40" s="162"/>
      <c r="G40" s="162"/>
      <c r="H40" s="162"/>
      <c r="I40" s="162"/>
      <c r="J40" s="163"/>
    </row>
    <row r="41" spans="1:2" ht="12.75">
      <c r="A41" s="166"/>
      <c r="B41" s="167"/>
    </row>
    <row r="42" spans="1:2" ht="12.75">
      <c r="A42" s="167"/>
      <c r="B42" s="168"/>
    </row>
    <row r="43" ht="12.75">
      <c r="A43" s="168"/>
    </row>
    <row r="51" ht="12.75">
      <c r="B51" s="67"/>
    </row>
    <row r="52" ht="12.75">
      <c r="A52" s="67"/>
    </row>
  </sheetData>
  <mergeCells count="7">
    <mergeCell ref="K39:M39"/>
    <mergeCell ref="K7:M7"/>
    <mergeCell ref="Q6:Q7"/>
    <mergeCell ref="A2:O2"/>
    <mergeCell ref="C5:O5"/>
    <mergeCell ref="A6:A7"/>
    <mergeCell ref="C6:C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66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Zlatka Ilieva</cp:lastModifiedBy>
  <cp:lastPrinted>2016-05-20T11:36:55Z</cp:lastPrinted>
  <dcterms:created xsi:type="dcterms:W3CDTF">2003-02-07T14:36:34Z</dcterms:created>
  <dcterms:modified xsi:type="dcterms:W3CDTF">2016-05-25T12:00:58Z</dcterms:modified>
  <cp:category/>
  <cp:version/>
  <cp:contentType/>
  <cp:contentStatus/>
</cp:coreProperties>
</file>